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fileSharing readOnlyRecommended="1"/>
  <workbookPr showInkAnnotation="0" hidePivotFieldList="1"/>
  <mc:AlternateContent xmlns:mc="http://schemas.openxmlformats.org/markup-compatibility/2006">
    <mc:Choice Requires="x15">
      <x15ac:absPath xmlns:x15ac="http://schemas.microsoft.com/office/spreadsheetml/2010/11/ac" url="C:\Users\Emily.SVP-L01\Desktop\"/>
    </mc:Choice>
  </mc:AlternateContent>
  <xr:revisionPtr revIDLastSave="0" documentId="13_ncr:1_{CDF64E54-7753-432E-9765-508392E7BAF3}" xr6:coauthVersionLast="45" xr6:coauthVersionMax="45" xr10:uidLastSave="{00000000-0000-0000-0000-000000000000}"/>
  <bookViews>
    <workbookView xWindow="-110" yWindow="-110" windowWidth="19420" windowHeight="10420" tabRatio="612" activeTab="1" xr2:uid="{00000000-000D-0000-FFFF-FFFF00000000}"/>
  </bookViews>
  <sheets>
    <sheet name="Cover Letter" sheetId="20" r:id="rId1"/>
    <sheet name="YE 2018" sheetId="18" r:id="rId2"/>
    <sheet name="Quick Links" sheetId="21" r:id="rId3"/>
  </sheet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18" l="1"/>
  <c r="E19" i="18"/>
  <c r="D20" i="18"/>
  <c r="D19" i="18"/>
  <c r="E17" i="18"/>
  <c r="E16" i="18"/>
  <c r="D16" i="18"/>
  <c r="D17" i="18"/>
  <c r="D12" i="18"/>
  <c r="E12" i="18"/>
  <c r="E11" i="18"/>
  <c r="D11" i="18"/>
  <c r="D119" i="18" l="1"/>
  <c r="E119" i="18"/>
  <c r="D117" i="18"/>
  <c r="D116" i="18"/>
  <c r="E106" i="18"/>
  <c r="E107" i="18"/>
  <c r="E108" i="18"/>
  <c r="E109" i="18"/>
  <c r="E111" i="18"/>
  <c r="E112" i="18"/>
  <c r="E114" i="18"/>
  <c r="E116" i="18"/>
  <c r="E117" i="18"/>
  <c r="E105" i="18"/>
  <c r="E99" i="18"/>
  <c r="E101" i="18"/>
  <c r="E102" i="18"/>
  <c r="E94" i="18"/>
  <c r="D94" i="18"/>
  <c r="E92" i="18"/>
  <c r="E44" i="18"/>
  <c r="E45" i="18"/>
  <c r="D42" i="18"/>
  <c r="E42" i="18"/>
  <c r="D43" i="18"/>
  <c r="E43" i="18"/>
  <c r="E41" i="18"/>
  <c r="D41" i="18"/>
  <c r="D39" i="18"/>
  <c r="D21" i="18"/>
  <c r="D23" i="18"/>
  <c r="D24" i="18"/>
  <c r="D25" i="18"/>
  <c r="D26" i="18"/>
  <c r="D29" i="18"/>
  <c r="D30" i="18"/>
  <c r="D31" i="18"/>
  <c r="D34" i="18"/>
  <c r="D35" i="18"/>
  <c r="D36" i="18"/>
  <c r="D37" i="18"/>
  <c r="E21" i="18"/>
  <c r="E23" i="18"/>
  <c r="E24" i="18"/>
  <c r="E25" i="18"/>
  <c r="E26" i="18"/>
  <c r="E29" i="18"/>
  <c r="E30" i="18"/>
  <c r="E31" i="18"/>
  <c r="E34" i="18"/>
  <c r="E35" i="18"/>
  <c r="E36" i="18"/>
  <c r="E37" i="18"/>
  <c r="E39" i="18"/>
  <c r="E91" i="18"/>
  <c r="C34" i="18"/>
  <c r="AC120" i="18" l="1"/>
  <c r="D120" i="18" l="1"/>
  <c r="E120" i="18"/>
  <c r="C120" i="18"/>
  <c r="C119" i="18"/>
  <c r="J100" i="18" l="1"/>
  <c r="E100" i="18" s="1"/>
  <c r="J98" i="18"/>
  <c r="E98" i="18" s="1"/>
  <c r="J97" i="18"/>
  <c r="E97" i="18" s="1"/>
  <c r="J96" i="18"/>
  <c r="E96" i="18" s="1"/>
  <c r="J95" i="18"/>
  <c r="E95" i="18" s="1"/>
  <c r="C12" i="18"/>
  <c r="AJ113" i="18" l="1"/>
  <c r="AI113" i="18"/>
  <c r="AH113" i="18"/>
  <c r="AG113" i="18"/>
  <c r="AF113" i="18"/>
  <c r="AE113" i="18"/>
  <c r="AD113" i="18"/>
  <c r="AC113" i="18"/>
  <c r="AB113" i="18"/>
  <c r="AA113" i="18"/>
  <c r="Z113" i="18"/>
  <c r="Y113" i="18"/>
  <c r="X113" i="18"/>
  <c r="W113" i="18"/>
  <c r="V113" i="18"/>
  <c r="U113" i="18"/>
  <c r="T113" i="18"/>
  <c r="S113" i="18"/>
  <c r="R113" i="18"/>
  <c r="Q113" i="18"/>
  <c r="P113" i="18"/>
  <c r="O113" i="18"/>
  <c r="N113" i="18"/>
  <c r="M113" i="18"/>
  <c r="L113" i="18"/>
  <c r="K113" i="18"/>
  <c r="J113" i="18"/>
  <c r="I113" i="18"/>
  <c r="H113" i="18"/>
  <c r="G113" i="18"/>
  <c r="F113" i="18"/>
  <c r="J110" i="18"/>
  <c r="K110" i="18"/>
  <c r="AK113" i="18"/>
  <c r="G110" i="18"/>
  <c r="H110" i="18"/>
  <c r="I110" i="18"/>
  <c r="L110" i="18"/>
  <c r="M110" i="18"/>
  <c r="N110" i="18"/>
  <c r="O110" i="18"/>
  <c r="P110" i="18"/>
  <c r="Q110" i="18"/>
  <c r="R110" i="18"/>
  <c r="S110" i="18"/>
  <c r="T110" i="18"/>
  <c r="U110" i="18"/>
  <c r="V110" i="18"/>
  <c r="W110" i="18"/>
  <c r="X110" i="18"/>
  <c r="Y110" i="18"/>
  <c r="Z110" i="18"/>
  <c r="AA110" i="18"/>
  <c r="AB110" i="18"/>
  <c r="AC110" i="18"/>
  <c r="AD110" i="18"/>
  <c r="AE110" i="18"/>
  <c r="AF110" i="18"/>
  <c r="AG110" i="18"/>
  <c r="AH110" i="18"/>
  <c r="AJ110" i="18"/>
  <c r="AJ115" i="18" s="1"/>
  <c r="AK110" i="18"/>
  <c r="F110" i="18"/>
  <c r="D105" i="18"/>
  <c r="D109" i="18"/>
  <c r="D106" i="18"/>
  <c r="D107" i="18"/>
  <c r="D108" i="18"/>
  <c r="D111" i="18"/>
  <c r="D112" i="18"/>
  <c r="D114" i="18"/>
  <c r="D98" i="18"/>
  <c r="D95" i="18"/>
  <c r="D96" i="18"/>
  <c r="D97" i="18"/>
  <c r="D99" i="18"/>
  <c r="D100" i="18"/>
  <c r="D101" i="18"/>
  <c r="D102" i="18"/>
  <c r="D92" i="18"/>
  <c r="D91" i="18"/>
  <c r="D86" i="18"/>
  <c r="D45" i="18"/>
  <c r="D44" i="18"/>
  <c r="E8" i="18"/>
  <c r="D8" i="18"/>
  <c r="AG115" i="18" l="1"/>
  <c r="Y115" i="18"/>
  <c r="AC115" i="18"/>
  <c r="E113" i="18"/>
  <c r="E110" i="18"/>
  <c r="V115" i="18"/>
  <c r="N115" i="18"/>
  <c r="J115" i="18"/>
  <c r="H115" i="18"/>
  <c r="AA115" i="18"/>
  <c r="W115" i="18"/>
  <c r="T115" i="18"/>
  <c r="P115" i="18"/>
  <c r="L115" i="18"/>
  <c r="AF115" i="18"/>
  <c r="X115" i="18"/>
  <c r="M115" i="18"/>
  <c r="AB115" i="18"/>
  <c r="U115" i="18"/>
  <c r="Q115" i="18"/>
  <c r="AK115" i="18"/>
  <c r="AH115" i="18"/>
  <c r="AD115" i="18"/>
  <c r="Z115" i="18"/>
  <c r="S115" i="18"/>
  <c r="O115" i="18"/>
  <c r="I115" i="18"/>
  <c r="K115" i="18"/>
  <c r="L103" i="18"/>
  <c r="R103" i="18"/>
  <c r="AI103" i="18"/>
  <c r="AH103" i="18"/>
  <c r="C92" i="18"/>
  <c r="C91" i="18"/>
  <c r="C86" i="18"/>
  <c r="C78" i="18"/>
  <c r="C79" i="18"/>
  <c r="C80" i="18"/>
  <c r="C81" i="18"/>
  <c r="C82" i="18"/>
  <c r="C83" i="18"/>
  <c r="C84" i="18"/>
  <c r="C62" i="18"/>
  <c r="C63" i="18"/>
  <c r="C64" i="18"/>
  <c r="C65" i="18"/>
  <c r="C66" i="18"/>
  <c r="C67" i="18"/>
  <c r="C68" i="18"/>
  <c r="C69" i="18"/>
  <c r="C70" i="18"/>
  <c r="C71" i="18"/>
  <c r="C72" i="18"/>
  <c r="C73" i="18"/>
  <c r="C74" i="18"/>
  <c r="C75" i="18"/>
  <c r="C76" i="18"/>
  <c r="C77" i="18"/>
  <c r="C61" i="18"/>
  <c r="C59" i="18"/>
  <c r="C49" i="18"/>
  <c r="C50" i="18"/>
  <c r="C51" i="18"/>
  <c r="C52" i="18"/>
  <c r="C53" i="18"/>
  <c r="C54" i="18"/>
  <c r="C55" i="18"/>
  <c r="C56" i="18"/>
  <c r="C57" i="18"/>
  <c r="C58" i="18"/>
  <c r="C48" i="18"/>
  <c r="AC46" i="18"/>
  <c r="E46" i="18" s="1"/>
  <c r="C45" i="18"/>
  <c r="C44" i="18"/>
  <c r="C43" i="18"/>
  <c r="C42" i="18"/>
  <c r="C41" i="18"/>
  <c r="C37" i="18"/>
  <c r="C36" i="18"/>
  <c r="C35" i="18"/>
  <c r="C31" i="18"/>
  <c r="C24" i="18"/>
  <c r="C23" i="18"/>
  <c r="C20" i="18"/>
  <c r="C19" i="18"/>
  <c r="C17" i="18"/>
  <c r="C16" i="18"/>
  <c r="C11" i="18"/>
  <c r="B28" i="18"/>
  <c r="B88" i="18"/>
  <c r="B13" i="18"/>
  <c r="B5" i="18"/>
  <c r="E103" i="18" l="1"/>
  <c r="C46" i="18"/>
  <c r="D46" i="18"/>
  <c r="D10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SVP</author>
    <author>Emily Reitman</author>
  </authors>
  <commentList>
    <comment ref="O11" authorId="0" shapeId="0" xr:uid="{00000000-0006-0000-0D00-000003000000}">
      <text>
        <r>
          <rPr>
            <b/>
            <sz val="9"/>
            <color indexed="81"/>
            <rFont val="Tahoma"/>
            <family val="2"/>
          </rPr>
          <t>SVP:</t>
        </r>
        <r>
          <rPr>
            <sz val="9"/>
            <color indexed="81"/>
            <rFont val="Tahoma"/>
            <family val="2"/>
          </rPr>
          <t xml:space="preserve">
As of 8-7-19:  </t>
        </r>
      </text>
    </comment>
    <comment ref="X11" authorId="0" shapeId="0" xr:uid="{00000000-0006-0000-0D00-000004000000}">
      <text>
        <r>
          <rPr>
            <b/>
            <sz val="9"/>
            <color indexed="81"/>
            <rFont val="Tahoma"/>
            <family val="2"/>
          </rPr>
          <t>SVP:</t>
        </r>
        <r>
          <rPr>
            <sz val="9"/>
            <color indexed="81"/>
            <rFont val="Tahoma"/>
            <family val="2"/>
          </rPr>
          <t xml:space="preserve">
(Does NOT include Encore Fellows)</t>
        </r>
      </text>
    </comment>
    <comment ref="G12" authorId="0" shapeId="0" xr:uid="{00000000-0006-0000-0D00-000005000000}">
      <text>
        <r>
          <rPr>
            <b/>
            <sz val="9"/>
            <color indexed="81"/>
            <rFont val="Tahoma"/>
            <family val="2"/>
          </rPr>
          <t>SVP:</t>
        </r>
        <r>
          <rPr>
            <sz val="9"/>
            <color indexed="81"/>
            <rFont val="Tahoma"/>
            <family val="2"/>
          </rPr>
          <t xml:space="preserve">
* this includes our corporate partners, who are not counted in the partner units, but who make up about 25% of our partnership</t>
        </r>
      </text>
    </comment>
    <comment ref="N12" authorId="0" shapeId="0" xr:uid="{00000000-0006-0000-0D00-000006000000}">
      <text>
        <r>
          <rPr>
            <b/>
            <sz val="9"/>
            <color indexed="81"/>
            <rFont val="Tahoma"/>
            <family val="2"/>
          </rPr>
          <t>SVP:</t>
        </r>
        <r>
          <rPr>
            <sz val="9"/>
            <color indexed="81"/>
            <rFont val="Tahoma"/>
            <family val="2"/>
          </rPr>
          <t xml:space="preserve">
84 today, 85 as of 12/31/2018</t>
        </r>
      </text>
    </comment>
    <comment ref="O12" authorId="0" shapeId="0" xr:uid="{00000000-0006-0000-0D00-000007000000}">
      <text>
        <r>
          <rPr>
            <b/>
            <sz val="9"/>
            <color indexed="81"/>
            <rFont val="Tahoma"/>
            <family val="2"/>
          </rPr>
          <t>SVP:</t>
        </r>
        <r>
          <rPr>
            <sz val="9"/>
            <color indexed="81"/>
            <rFont val="Tahoma"/>
            <family val="2"/>
          </rPr>
          <t xml:space="preserve">
As of 8-7-19:  </t>
        </r>
      </text>
    </comment>
    <comment ref="X12" authorId="0" shapeId="0" xr:uid="{00000000-0006-0000-0D00-000008000000}">
      <text>
        <r>
          <rPr>
            <b/>
            <sz val="9"/>
            <color indexed="81"/>
            <rFont val="Tahoma"/>
            <family val="2"/>
          </rPr>
          <t>SVP:</t>
        </r>
        <r>
          <rPr>
            <sz val="9"/>
            <color indexed="81"/>
            <rFont val="Tahoma"/>
            <family val="2"/>
          </rPr>
          <t xml:space="preserve">
(Does NOT include Encore Fellows)</t>
        </r>
      </text>
    </comment>
    <comment ref="AF12" authorId="0" shapeId="0" xr:uid="{00000000-0006-0000-0D00-000009000000}">
      <text>
        <r>
          <rPr>
            <b/>
            <sz val="9"/>
            <color indexed="81"/>
            <rFont val="Tahoma"/>
            <family val="2"/>
          </rPr>
          <t>SVP:SV2 only tracks partner units, not individuals</t>
        </r>
      </text>
    </comment>
    <comment ref="Q16" authorId="0" shapeId="0" xr:uid="{00000000-0006-0000-0D00-00000A000000}">
      <text>
        <r>
          <rPr>
            <b/>
            <sz val="9"/>
            <color indexed="81"/>
            <rFont val="Tahoma"/>
            <family val="2"/>
          </rPr>
          <t>SVP:</t>
        </r>
        <r>
          <rPr>
            <sz val="9"/>
            <color indexed="81"/>
            <rFont val="Tahoma"/>
            <family val="2"/>
          </rPr>
          <t xml:space="preserve">
Less than 10</t>
        </r>
      </text>
    </comment>
    <comment ref="X16" authorId="0" shapeId="0" xr:uid="{00000000-0006-0000-0D00-00000B000000}">
      <text>
        <r>
          <rPr>
            <b/>
            <sz val="9"/>
            <color indexed="81"/>
            <rFont val="Tahoma"/>
            <family val="2"/>
          </rPr>
          <t>SVP:</t>
        </r>
        <r>
          <rPr>
            <sz val="9"/>
            <color indexed="81"/>
            <rFont val="Tahoma"/>
            <family val="2"/>
          </rPr>
          <t xml:space="preserve">
 (not including Encore Fellows)</t>
        </r>
      </text>
    </comment>
    <comment ref="X17" authorId="0" shapeId="0" xr:uid="{00000000-0006-0000-0D00-00000C000000}">
      <text>
        <r>
          <rPr>
            <b/>
            <sz val="9"/>
            <color indexed="81"/>
            <rFont val="Tahoma"/>
            <family val="2"/>
          </rPr>
          <t>SVP:</t>
        </r>
        <r>
          <rPr>
            <sz val="9"/>
            <color indexed="81"/>
            <rFont val="Tahoma"/>
            <family val="2"/>
          </rPr>
          <t xml:space="preserve">
 (not including Encore Fellows)</t>
        </r>
      </text>
    </comment>
    <comment ref="AF17" authorId="0" shapeId="0" xr:uid="{00000000-0006-0000-0D00-00000D000000}">
      <text>
        <r>
          <rPr>
            <b/>
            <sz val="9"/>
            <color indexed="81"/>
            <rFont val="Tahoma"/>
            <family val="2"/>
          </rPr>
          <t>SVP:</t>
        </r>
        <r>
          <rPr>
            <sz val="9"/>
            <color indexed="81"/>
            <rFont val="Tahoma"/>
            <family val="2"/>
          </rPr>
          <t xml:space="preserve">
SVP:SV2 only tracks partner units, not individuals</t>
        </r>
      </text>
    </comment>
    <comment ref="J19" authorId="0" shapeId="0" xr:uid="{00000000-0006-0000-0D00-00000E000000}">
      <text>
        <r>
          <rPr>
            <b/>
            <sz val="9"/>
            <color indexed="81"/>
            <rFont val="Tahoma"/>
            <charset val="1"/>
          </rPr>
          <t>SVP:</t>
        </r>
        <r>
          <rPr>
            <sz val="9"/>
            <color indexed="81"/>
            <rFont val="Tahoma"/>
            <charset val="1"/>
          </rPr>
          <t xml:space="preserve">
 on Sabbatical</t>
        </r>
      </text>
    </comment>
    <comment ref="J20" authorId="0" shapeId="0" xr:uid="{00000000-0006-0000-0D00-00000F000000}">
      <text>
        <r>
          <rPr>
            <b/>
            <sz val="9"/>
            <color indexed="81"/>
            <rFont val="Tahoma"/>
            <charset val="1"/>
          </rPr>
          <t>SVP:</t>
        </r>
        <r>
          <rPr>
            <sz val="9"/>
            <color indexed="81"/>
            <rFont val="Tahoma"/>
            <charset val="1"/>
          </rPr>
          <t xml:space="preserve">
3 on Sabbatical</t>
        </r>
      </text>
    </comment>
    <comment ref="AF20" authorId="0" shapeId="0" xr:uid="{00000000-0006-0000-0D00-000010000000}">
      <text>
        <r>
          <rPr>
            <b/>
            <sz val="9"/>
            <color indexed="81"/>
            <rFont val="Tahoma"/>
            <family val="2"/>
          </rPr>
          <t>SVP:</t>
        </r>
        <r>
          <rPr>
            <sz val="9"/>
            <color indexed="81"/>
            <rFont val="Tahoma"/>
            <family val="2"/>
          </rPr>
          <t xml:space="preserve">
SVP:SV2 only tracks partner units, not individuals</t>
        </r>
      </text>
    </comment>
    <comment ref="J21" authorId="0" shapeId="0" xr:uid="{00000000-0006-0000-0D00-000011000000}">
      <text>
        <r>
          <rPr>
            <b/>
            <sz val="9"/>
            <color indexed="81"/>
            <rFont val="Tahoma"/>
            <family val="2"/>
          </rPr>
          <t>SVP:</t>
        </r>
        <r>
          <rPr>
            <sz val="9"/>
            <color indexed="81"/>
            <rFont val="Tahoma"/>
            <family val="2"/>
          </rPr>
          <t xml:space="preserve">
We didn't have any partners leave- only 3 went on Sabbatical and "froze" held their partnership so 100%</t>
        </r>
      </text>
    </comment>
    <comment ref="X21" authorId="0" shapeId="0" xr:uid="{00000000-0006-0000-0D00-000012000000}">
      <text>
        <r>
          <rPr>
            <b/>
            <sz val="9"/>
            <color indexed="81"/>
            <rFont val="Tahoma"/>
            <family val="2"/>
          </rPr>
          <t>SVP:</t>
        </r>
        <r>
          <rPr>
            <sz val="9"/>
            <color indexed="81"/>
            <rFont val="Tahoma"/>
            <family val="2"/>
          </rPr>
          <t xml:space="preserve">
73% for individuals; 70% for Partner units</t>
        </r>
      </text>
    </comment>
    <comment ref="J23" authorId="0" shapeId="0" xr:uid="{00000000-0006-0000-0D00-000013000000}">
      <text>
        <r>
          <rPr>
            <b/>
            <sz val="9"/>
            <color indexed="81"/>
            <rFont val="Tahoma"/>
            <family val="2"/>
          </rPr>
          <t>SVP:</t>
        </r>
        <r>
          <rPr>
            <sz val="9"/>
            <color indexed="81"/>
            <rFont val="Tahoma"/>
            <family val="2"/>
          </rPr>
          <t xml:space="preserve">
As of 6/6 we have added 8 partners, I expect 4-5  more will join</t>
        </r>
      </text>
    </comment>
    <comment ref="J24" authorId="0" shapeId="0" xr:uid="{00000000-0006-0000-0D00-000014000000}">
      <text>
        <r>
          <rPr>
            <b/>
            <sz val="9"/>
            <color indexed="81"/>
            <rFont val="Tahoma"/>
            <family val="2"/>
          </rPr>
          <t>SVP:</t>
        </r>
        <r>
          <rPr>
            <sz val="9"/>
            <color indexed="81"/>
            <rFont val="Tahoma"/>
            <family val="2"/>
          </rPr>
          <t xml:space="preserve">
As of 6/6 we have added 7 units, I expect we will add 3-4 more</t>
        </r>
      </text>
    </comment>
    <comment ref="Z25" authorId="0" shapeId="0" xr:uid="{00000000-0006-0000-0D00-000015000000}">
      <text>
        <r>
          <rPr>
            <b/>
            <sz val="9"/>
            <color indexed="81"/>
            <rFont val="Tahoma"/>
            <family val="2"/>
          </rPr>
          <t>SVP:</t>
        </r>
        <r>
          <rPr>
            <sz val="9"/>
            <color indexed="81"/>
            <rFont val="Tahoma"/>
            <family val="2"/>
          </rPr>
          <t xml:space="preserve">
about 4 - this is part of our operational goal to increase</t>
        </r>
      </text>
    </comment>
    <comment ref="J28" authorId="0" shapeId="0" xr:uid="{00000000-0006-0000-0D00-000016000000}">
      <text>
        <r>
          <rPr>
            <b/>
            <sz val="9"/>
            <color indexed="81"/>
            <rFont val="Tahoma"/>
            <family val="2"/>
          </rPr>
          <t>SVP:</t>
        </r>
        <r>
          <rPr>
            <sz val="9"/>
            <color indexed="81"/>
            <rFont val="Tahoma"/>
            <family val="2"/>
          </rPr>
          <t xml:space="preserve">
We don't conduct an official online  survey of partners annually, that said I met with every partner in 2018 and assessed their satisfaction.</t>
        </r>
      </text>
    </comment>
    <comment ref="L28" authorId="0" shapeId="0" xr:uid="{00000000-0006-0000-0D00-000017000000}">
      <text>
        <r>
          <rPr>
            <b/>
            <sz val="9"/>
            <color indexed="81"/>
            <rFont val="Tahoma"/>
            <family val="2"/>
          </rPr>
          <t>SVP:</t>
        </r>
        <r>
          <rPr>
            <sz val="9"/>
            <color indexed="81"/>
            <rFont val="Tahoma"/>
            <family val="2"/>
          </rPr>
          <t xml:space="preserve">
We usually survey annually, but skipped a year!</t>
        </r>
      </text>
    </comment>
    <comment ref="R28" authorId="0" shapeId="0" xr:uid="{00000000-0006-0000-0D00-000018000000}">
      <text>
        <r>
          <rPr>
            <b/>
            <sz val="9"/>
            <color indexed="81"/>
            <rFont val="Tahoma"/>
            <family val="2"/>
          </rPr>
          <t>SVP:</t>
        </r>
        <r>
          <rPr>
            <sz val="9"/>
            <color indexed="81"/>
            <rFont val="Tahoma"/>
            <family val="2"/>
          </rPr>
          <t xml:space="preserve">
our survey isn't about satisfaction, but about impact on Partners, sense of belonging, purpose, etc.
</t>
        </r>
      </text>
    </comment>
    <comment ref="Z28" authorId="0" shapeId="0" xr:uid="{00000000-0006-0000-0D00-000019000000}">
      <text>
        <r>
          <rPr>
            <b/>
            <sz val="9"/>
            <color indexed="81"/>
            <rFont val="Tahoma"/>
            <family val="2"/>
          </rPr>
          <t>SVP:</t>
        </r>
        <r>
          <rPr>
            <sz val="9"/>
            <color indexed="81"/>
            <rFont val="Tahoma"/>
            <family val="2"/>
          </rPr>
          <t xml:space="preserve">
This will begin this year</t>
        </r>
      </text>
    </comment>
    <comment ref="AA28" authorId="0" shapeId="0" xr:uid="{00000000-0006-0000-0D00-00001A000000}">
      <text>
        <r>
          <rPr>
            <b/>
            <sz val="9"/>
            <color indexed="81"/>
            <rFont val="Tahoma"/>
            <family val="2"/>
          </rPr>
          <t>SVP:</t>
        </r>
        <r>
          <rPr>
            <sz val="9"/>
            <color indexed="81"/>
            <rFont val="Tahoma"/>
            <family val="2"/>
          </rPr>
          <t xml:space="preserve">
We use net promoter score, so this question can't be answered exactly this way. In our most recent survey, the NPS score was 77. There were no detractors, 24% of respondents were passive, 77% were promoters</t>
        </r>
      </text>
    </comment>
    <comment ref="AK28" authorId="0" shapeId="0" xr:uid="{00000000-0006-0000-0D00-00001B000000}">
      <text>
        <r>
          <rPr>
            <b/>
            <sz val="9"/>
            <color indexed="81"/>
            <rFont val="Tahoma"/>
            <family val="2"/>
          </rPr>
          <t>SVP:</t>
        </r>
        <r>
          <rPr>
            <sz val="9"/>
            <color indexed="81"/>
            <rFont val="Tahoma"/>
            <family val="2"/>
          </rPr>
          <t xml:space="preserve">
In the process of changing Partner satisfaction</t>
        </r>
      </text>
    </comment>
    <comment ref="G29" authorId="0" shapeId="0" xr:uid="{00000000-0006-0000-0D00-00001C000000}">
      <text>
        <r>
          <rPr>
            <b/>
            <sz val="9"/>
            <color indexed="81"/>
            <rFont val="Tahoma"/>
            <family val="2"/>
          </rPr>
          <t>SVP:</t>
        </r>
        <r>
          <rPr>
            <sz val="9"/>
            <color indexed="81"/>
            <rFont val="Tahoma"/>
            <family val="2"/>
          </rPr>
          <t xml:space="preserve">
Our most recent partner survey is actually ongoing -- but the satisfaction rate in 2017 was 96%</t>
        </r>
      </text>
    </comment>
    <comment ref="J29" authorId="0" shapeId="0" xr:uid="{00000000-0006-0000-0D00-00001D000000}">
      <text>
        <r>
          <rPr>
            <b/>
            <sz val="9"/>
            <color indexed="81"/>
            <rFont val="Tahoma"/>
            <family val="2"/>
          </rPr>
          <t>SVP:</t>
        </r>
        <r>
          <rPr>
            <sz val="9"/>
            <color indexed="81"/>
            <rFont val="Tahoma"/>
            <family val="2"/>
          </rPr>
          <t xml:space="preserve">
</t>
        </r>
      </text>
    </comment>
    <comment ref="J30" authorId="0" shapeId="0" xr:uid="{00000000-0006-0000-0D00-00001E000000}">
      <text>
        <r>
          <rPr>
            <b/>
            <sz val="9"/>
            <color indexed="81"/>
            <rFont val="Tahoma"/>
            <family val="2"/>
          </rPr>
          <t>SVP:</t>
        </r>
        <r>
          <rPr>
            <sz val="9"/>
            <color indexed="81"/>
            <rFont val="Tahoma"/>
            <family val="2"/>
          </rPr>
          <t xml:space="preserve">
I see every partner at least once a year. That said, in Spring 2018 we had the highest level of partner participation in the investment cycle, approximately 60% of the partners</t>
        </r>
      </text>
    </comment>
    <comment ref="V30" authorId="0" shapeId="0" xr:uid="{00000000-0006-0000-0D00-00001F000000}">
      <text>
        <r>
          <rPr>
            <b/>
            <sz val="9"/>
            <color indexed="81"/>
            <rFont val="Tahoma"/>
            <family val="2"/>
          </rPr>
          <t>SVP:</t>
        </r>
        <r>
          <rPr>
            <sz val="9"/>
            <color indexed="81"/>
            <rFont val="Tahoma"/>
            <family val="2"/>
          </rPr>
          <t xml:space="preserve">
Not surveyed; estimate 25%</t>
        </r>
      </text>
    </comment>
    <comment ref="AF30" authorId="0" shapeId="0" xr:uid="{00000000-0006-0000-0D00-000020000000}">
      <text>
        <r>
          <rPr>
            <b/>
            <sz val="9"/>
            <color indexed="81"/>
            <rFont val="Tahoma"/>
            <family val="2"/>
          </rPr>
          <t>SVP:</t>
        </r>
        <r>
          <rPr>
            <sz val="9"/>
            <color indexed="81"/>
            <rFont val="Tahoma"/>
            <family val="2"/>
          </rPr>
          <t xml:space="preserve">
estimated based on FY18/19</t>
        </r>
      </text>
    </comment>
    <comment ref="G31" authorId="0" shapeId="0" xr:uid="{00000000-0006-0000-0D00-000021000000}">
      <text>
        <r>
          <rPr>
            <b/>
            <sz val="9"/>
            <color indexed="81"/>
            <rFont val="Tahoma"/>
            <family val="2"/>
          </rPr>
          <t>SVP:</t>
        </r>
        <r>
          <rPr>
            <sz val="9"/>
            <color indexed="81"/>
            <rFont val="Tahoma"/>
            <family val="2"/>
          </rPr>
          <t xml:space="preserve">
I don't have this information, as I joined in the final quarter of 2018
</t>
        </r>
      </text>
    </comment>
    <comment ref="L31" authorId="0" shapeId="0" xr:uid="{00000000-0006-0000-0D00-000022000000}">
      <text>
        <r>
          <rPr>
            <b/>
            <sz val="9"/>
            <color indexed="81"/>
            <rFont val="Tahoma"/>
            <family val="2"/>
          </rPr>
          <t>SVP:</t>
        </r>
        <r>
          <rPr>
            <sz val="9"/>
            <color indexed="81"/>
            <rFont val="Tahoma"/>
            <family val="2"/>
          </rPr>
          <t xml:space="preserve">
 (not including Investment Committee, Fast Pitch, or our Think Sprints programs)</t>
        </r>
      </text>
    </comment>
    <comment ref="O31" authorId="0" shapeId="0" xr:uid="{00000000-0006-0000-0D00-000023000000}">
      <text>
        <r>
          <rPr>
            <b/>
            <sz val="9"/>
            <color indexed="81"/>
            <rFont val="Tahoma"/>
            <family val="2"/>
          </rPr>
          <t>SVP:</t>
        </r>
        <r>
          <rPr>
            <sz val="9"/>
            <color indexed="81"/>
            <rFont val="Tahoma"/>
            <family val="2"/>
          </rPr>
          <t xml:space="preserve">
 (includes promoted events we didn't produce)</t>
        </r>
      </text>
    </comment>
    <comment ref="V31" authorId="0" shapeId="0" xr:uid="{00000000-0006-0000-0D00-000024000000}">
      <text>
        <r>
          <rPr>
            <b/>
            <sz val="9"/>
            <color indexed="81"/>
            <rFont val="Tahoma"/>
            <family val="2"/>
          </rPr>
          <t>SVP:</t>
        </r>
        <r>
          <rPr>
            <sz val="9"/>
            <color indexed="81"/>
            <rFont val="Tahoma"/>
            <family val="2"/>
          </rPr>
          <t xml:space="preserve">
 (SVPs also had access to Mission Capital events/programs)</t>
        </r>
      </text>
    </comment>
    <comment ref="G35" authorId="0" shapeId="0" xr:uid="{00000000-0006-0000-0D00-000025000000}">
      <text>
        <r>
          <rPr>
            <b/>
            <sz val="9"/>
            <color indexed="81"/>
            <rFont val="Tahoma"/>
            <family val="2"/>
          </rPr>
          <t>SVP:</t>
        </r>
        <r>
          <rPr>
            <sz val="9"/>
            <color indexed="81"/>
            <rFont val="Tahoma"/>
            <family val="2"/>
          </rPr>
          <t xml:space="preserve">
* this is higher than average because of the "Skills for Cities" event, which engaged a wide range of nonprofits for a single day of consulting</t>
        </r>
      </text>
    </comment>
    <comment ref="N35" authorId="0" shapeId="0" xr:uid="{00000000-0006-0000-0D00-000026000000}">
      <text>
        <r>
          <rPr>
            <b/>
            <sz val="9"/>
            <color indexed="81"/>
            <rFont val="Tahoma"/>
            <family val="2"/>
          </rPr>
          <t>SVP:</t>
        </r>
        <r>
          <rPr>
            <sz val="9"/>
            <color indexed="81"/>
            <rFont val="Tahoma"/>
            <family val="2"/>
          </rPr>
          <t xml:space="preserve">
 (one of these is an Investee who got final grant check 12/2017, but engagement ended 6/2018)</t>
        </r>
      </text>
    </comment>
    <comment ref="G37" authorId="0" shapeId="0" xr:uid="{00000000-0006-0000-0D00-000027000000}">
      <text>
        <r>
          <rPr>
            <b/>
            <sz val="9"/>
            <color indexed="81"/>
            <rFont val="Tahoma"/>
            <family val="2"/>
          </rPr>
          <t>SVP:</t>
        </r>
        <r>
          <rPr>
            <sz val="9"/>
            <color indexed="81"/>
            <rFont val="Tahoma"/>
            <family val="2"/>
          </rPr>
          <t xml:space="preserve">
I don't have this data, as I joined in Q4. However, in Q4 we reached 4 organizations through our pitch competition</t>
        </r>
      </text>
    </comment>
    <comment ref="AA37" authorId="0" shapeId="0" xr:uid="{00000000-0006-0000-0D00-000028000000}">
      <text>
        <r>
          <rPr>
            <b/>
            <sz val="9"/>
            <color indexed="81"/>
            <rFont val="Tahoma"/>
            <family val="2"/>
          </rPr>
          <t>SVP:</t>
        </r>
        <r>
          <rPr>
            <sz val="9"/>
            <color indexed="81"/>
            <rFont val="Tahoma"/>
            <family val="2"/>
          </rPr>
          <t xml:space="preserve">
Not sure. ~40 through education programs</t>
        </r>
      </text>
    </comment>
    <comment ref="AG37" authorId="0" shapeId="0" xr:uid="{00000000-0006-0000-0D00-000029000000}">
      <text>
        <r>
          <rPr>
            <b/>
            <sz val="9"/>
            <color indexed="81"/>
            <rFont val="Tahoma"/>
            <family val="2"/>
          </rPr>
          <t>SVP:</t>
        </r>
        <r>
          <rPr>
            <sz val="9"/>
            <color indexed="81"/>
            <rFont val="Tahoma"/>
            <family val="2"/>
          </rPr>
          <t xml:space="preserve">
Last year we focused on our fast pitch program alone</t>
        </r>
      </text>
    </comment>
    <comment ref="R39" authorId="0" shapeId="0" xr:uid="{00000000-0006-0000-0D00-00002A000000}">
      <text>
        <r>
          <rPr>
            <b/>
            <sz val="9"/>
            <color indexed="81"/>
            <rFont val="Tahoma"/>
            <family val="2"/>
          </rPr>
          <t>SVP:</t>
        </r>
        <r>
          <rPr>
            <sz val="9"/>
            <color indexed="81"/>
            <rFont val="Tahoma"/>
            <family val="2"/>
          </rPr>
          <t xml:space="preserve">
We no longer do investment cycles; we have an Accelerator program each year and a Fast Pitch program</t>
        </r>
      </text>
    </comment>
    <comment ref="AB39" authorId="0" shapeId="0" xr:uid="{00000000-0006-0000-0D00-00002B000000}">
      <text>
        <r>
          <rPr>
            <b/>
            <sz val="9"/>
            <color indexed="81"/>
            <rFont val="Tahoma"/>
            <family val="2"/>
          </rPr>
          <t>SVP:</t>
        </r>
        <r>
          <rPr>
            <sz val="9"/>
            <color indexed="81"/>
            <rFont val="Tahoma"/>
            <family val="2"/>
          </rPr>
          <t xml:space="preserve">
We do not operate in cycles. We did not add any new investees or nonprofit partners in 2018</t>
        </r>
      </text>
    </comment>
    <comment ref="J44" authorId="0" shapeId="0" xr:uid="{00000000-0006-0000-0D00-00002D000000}">
      <text>
        <r>
          <rPr>
            <b/>
            <sz val="9"/>
            <color indexed="81"/>
            <rFont val="Tahoma"/>
            <family val="2"/>
          </rPr>
          <t>SVP:</t>
        </r>
        <r>
          <rPr>
            <sz val="9"/>
            <color indexed="81"/>
            <rFont val="Tahoma"/>
            <family val="2"/>
          </rPr>
          <t xml:space="preserve">
In the late fall of 2017, we awarded funds via our Pitch Competition to 3 organizations,totaling $51,000.  One of whom received a multi year gift of $18,000. As such, $9,000 was paid in 2017 and in 2018.   In the late fall of 2018, we committed to funding 5 organizations for a total of  $175,000. Organizations received their funds in 2019, 3 of the 5 organizations were awarded 2 year investments and as such will receive funds in 2020 as well.</t>
        </r>
      </text>
    </comment>
    <comment ref="AH44" authorId="0" shapeId="0" xr:uid="{00000000-0006-0000-0D00-00002E000000}">
      <text>
        <r>
          <rPr>
            <b/>
            <sz val="9"/>
            <color indexed="81"/>
            <rFont val="Tahoma"/>
            <family val="2"/>
          </rPr>
          <t>SVP:</t>
        </r>
        <r>
          <rPr>
            <sz val="9"/>
            <color indexed="81"/>
            <rFont val="Tahoma"/>
            <family val="2"/>
          </rPr>
          <t xml:space="preserve">
4,000,000yen(</t>
        </r>
      </text>
    </comment>
    <comment ref="AH45" authorId="0" shapeId="0" xr:uid="{00000000-0006-0000-0D00-00002F000000}">
      <text>
        <r>
          <rPr>
            <b/>
            <sz val="9"/>
            <color indexed="81"/>
            <rFont val="Tahoma"/>
            <family val="2"/>
          </rPr>
          <t>SVP:</t>
        </r>
        <r>
          <rPr>
            <sz val="9"/>
            <color indexed="81"/>
            <rFont val="Tahoma"/>
            <family val="2"/>
          </rPr>
          <t xml:space="preserve">
4,000,000yen(</t>
        </r>
      </text>
    </comment>
    <comment ref="I46" authorId="0" shapeId="0" xr:uid="{00000000-0006-0000-0D00-000031000000}">
      <text>
        <r>
          <rPr>
            <b/>
            <sz val="9"/>
            <color indexed="81"/>
            <rFont val="Tahoma"/>
            <family val="2"/>
          </rPr>
          <t>SVP:</t>
        </r>
        <r>
          <rPr>
            <sz val="9"/>
            <color indexed="81"/>
            <rFont val="Tahoma"/>
            <family val="2"/>
          </rPr>
          <t xml:space="preserve">
 Fast Pitch</t>
        </r>
      </text>
    </comment>
    <comment ref="R46" authorId="0" shapeId="0" xr:uid="{00000000-0006-0000-0D00-000032000000}">
      <text>
        <r>
          <rPr>
            <b/>
            <sz val="9"/>
            <color indexed="81"/>
            <rFont val="Tahoma"/>
            <family val="2"/>
          </rPr>
          <t>SVP:</t>
        </r>
        <r>
          <rPr>
            <sz val="9"/>
            <color indexed="81"/>
            <rFont val="Tahoma"/>
            <family val="2"/>
          </rPr>
          <t xml:space="preserve">
through Accelerator and Fast Pitch</t>
        </r>
      </text>
    </comment>
    <comment ref="X46" authorId="0" shapeId="0" xr:uid="{00000000-0006-0000-0D00-000033000000}">
      <text>
        <r>
          <rPr>
            <b/>
            <sz val="9"/>
            <color indexed="81"/>
            <rFont val="Tahoma"/>
            <family val="2"/>
          </rPr>
          <t>SVP:</t>
        </r>
        <r>
          <rPr>
            <sz val="9"/>
            <color indexed="81"/>
            <rFont val="Tahoma"/>
            <family val="2"/>
          </rPr>
          <t xml:space="preserve">
including Encore Fellows and capacity enhancement grants</t>
        </r>
      </text>
    </comment>
    <comment ref="AC46" authorId="0" shapeId="0" xr:uid="{00000000-0006-0000-0D00-000034000000}">
      <text>
        <r>
          <rPr>
            <b/>
            <sz val="9"/>
            <color indexed="81"/>
            <rFont val="Tahoma"/>
            <family val="2"/>
          </rPr>
          <t>SVP:</t>
        </r>
        <r>
          <rPr>
            <sz val="9"/>
            <color indexed="81"/>
            <rFont val="Tahoma"/>
            <family val="2"/>
          </rPr>
          <t xml:space="preserve">
Fast Pitch: $90K, SCC: $247,900</t>
        </r>
      </text>
    </comment>
    <comment ref="AI46" authorId="0" shapeId="0" xr:uid="{00000000-0006-0000-0D00-000035000000}">
      <text>
        <r>
          <rPr>
            <b/>
            <sz val="9"/>
            <color indexed="81"/>
            <rFont val="Tahoma"/>
            <family val="2"/>
          </rPr>
          <t>SVP:</t>
        </r>
        <r>
          <rPr>
            <sz val="9"/>
            <color indexed="81"/>
            <rFont val="Tahoma"/>
            <family val="2"/>
          </rPr>
          <t xml:space="preserve">
Fast Pitch</t>
        </r>
      </text>
    </comment>
    <comment ref="J86" authorId="0" shapeId="0" xr:uid="{00000000-0006-0000-0D00-000036000000}">
      <text>
        <r>
          <rPr>
            <b/>
            <sz val="9"/>
            <color indexed="81"/>
            <rFont val="Tahoma"/>
            <charset val="1"/>
          </rPr>
          <t>SVP:</t>
        </r>
        <r>
          <rPr>
            <sz val="9"/>
            <color indexed="81"/>
            <rFont val="Tahoma"/>
            <charset val="1"/>
          </rPr>
          <t xml:space="preserve">
one staff whom is part time- as a fund of a community foundation there are some tasks which are managed by foundation staff.
</t>
        </r>
      </text>
    </comment>
    <comment ref="AH91" authorId="0" shapeId="0" xr:uid="{00000000-0006-0000-0D00-000037000000}">
      <text>
        <r>
          <rPr>
            <b/>
            <sz val="9"/>
            <color indexed="81"/>
            <rFont val="Tahoma"/>
            <family val="2"/>
          </rPr>
          <t>SVP:</t>
        </r>
        <r>
          <rPr>
            <sz val="9"/>
            <color indexed="81"/>
            <rFont val="Tahoma"/>
            <family val="2"/>
          </rPr>
          <t xml:space="preserve">
20,002,492yen </t>
        </r>
      </text>
    </comment>
    <comment ref="AH92" authorId="0" shapeId="0" xr:uid="{00000000-0006-0000-0D00-000038000000}">
      <text>
        <r>
          <rPr>
            <b/>
            <sz val="9"/>
            <color indexed="81"/>
            <rFont val="Tahoma"/>
            <family val="2"/>
          </rPr>
          <t>SVP:</t>
        </r>
        <r>
          <rPr>
            <sz val="9"/>
            <color indexed="81"/>
            <rFont val="Tahoma"/>
            <family val="2"/>
          </rPr>
          <t xml:space="preserve">
19,785,593yen</t>
        </r>
      </text>
    </comment>
    <comment ref="J100" authorId="0" shapeId="0" xr:uid="{00000000-0006-0000-0D00-000039000000}">
      <text>
        <r>
          <rPr>
            <b/>
            <sz val="9"/>
            <color indexed="81"/>
            <rFont val="Tahoma"/>
            <family val="2"/>
          </rPr>
          <t>SVP:</t>
        </r>
        <r>
          <rPr>
            <sz val="9"/>
            <color indexed="81"/>
            <rFont val="Tahoma"/>
            <family val="2"/>
          </rPr>
          <t xml:space="preserve">
we have 4 corporate partners 3 at the $10,000 level and one at $5,000</t>
        </r>
      </text>
    </comment>
    <comment ref="J101" authorId="0" shapeId="0" xr:uid="{00000000-0006-0000-0D00-00003A000000}">
      <text>
        <r>
          <rPr>
            <b/>
            <sz val="9"/>
            <color indexed="81"/>
            <rFont val="Tahoma"/>
            <family val="2"/>
          </rPr>
          <t>SVP:</t>
        </r>
        <r>
          <rPr>
            <sz val="9"/>
            <color indexed="81"/>
            <rFont val="Tahoma"/>
            <family val="2"/>
          </rPr>
          <t xml:space="preserve">
Partners host events and supply food and beverages etc. The value of this is not qualified.
</t>
        </r>
      </text>
    </comment>
    <comment ref="AF101" authorId="0" shapeId="0" xr:uid="{00000000-0006-0000-0D00-00003B000000}">
      <text>
        <r>
          <rPr>
            <b/>
            <sz val="9"/>
            <color indexed="81"/>
            <rFont val="Tahoma"/>
            <family val="2"/>
          </rPr>
          <t>SVP:</t>
        </r>
        <r>
          <rPr>
            <sz val="9"/>
            <color indexed="81"/>
            <rFont val="Tahoma"/>
            <family val="2"/>
          </rPr>
          <t xml:space="preserve">
 (Rent only)</t>
        </r>
      </text>
    </comment>
    <comment ref="H102" authorId="0" shapeId="0" xr:uid="{00000000-0006-0000-0D00-00003C000000}">
      <text>
        <r>
          <rPr>
            <b/>
            <sz val="9"/>
            <color indexed="81"/>
            <rFont val="Tahoma"/>
            <family val="2"/>
          </rPr>
          <t>SVP:</t>
        </r>
        <r>
          <rPr>
            <sz val="9"/>
            <color indexed="81"/>
            <rFont val="Tahoma"/>
            <family val="2"/>
          </rPr>
          <t xml:space="preserve">
Non-partner donors = 7%; Other program revenue - 1%</t>
        </r>
      </text>
    </comment>
    <comment ref="M102" authorId="0" shapeId="0" xr:uid="{00000000-0006-0000-0D00-00003D000000}">
      <text>
        <r>
          <rPr>
            <b/>
            <sz val="9"/>
            <color indexed="81"/>
            <rFont val="Tahoma"/>
            <family val="2"/>
          </rPr>
          <t>SVP:</t>
        </r>
        <r>
          <rPr>
            <sz val="9"/>
            <color indexed="81"/>
            <rFont val="Tahoma"/>
            <family val="2"/>
          </rPr>
          <t xml:space="preserve">
3% - Gates Foundation Grant from SVPI - Education    and 1% Interest Income</t>
        </r>
      </text>
    </comment>
    <comment ref="N102" authorId="0" shapeId="0" xr:uid="{00000000-0006-0000-0D00-00003E000000}">
      <text>
        <r>
          <rPr>
            <b/>
            <sz val="9"/>
            <color indexed="81"/>
            <rFont val="Tahoma"/>
            <family val="2"/>
          </rPr>
          <t>SVP:</t>
        </r>
        <r>
          <rPr>
            <sz val="9"/>
            <color indexed="81"/>
            <rFont val="Tahoma"/>
            <family val="2"/>
          </rPr>
          <t xml:space="preserve">
Interest 0.5%; Other non-partner donations 0.1%; Other 0.1%</t>
        </r>
      </text>
    </comment>
    <comment ref="O102" authorId="0" shapeId="0" xr:uid="{00000000-0006-0000-0D00-00003F000000}">
      <text>
        <r>
          <rPr>
            <b/>
            <sz val="9"/>
            <color indexed="81"/>
            <rFont val="Tahoma"/>
            <family val="2"/>
          </rPr>
          <t>SVP:</t>
        </r>
        <r>
          <rPr>
            <sz val="9"/>
            <color indexed="81"/>
            <rFont val="Tahoma"/>
            <family val="2"/>
          </rPr>
          <t xml:space="preserve">
11.6% - Pass Thru Grants from Partners; 0.2% -Non-Partner Contributions; 0.4% Net Investment Returns</t>
        </r>
      </text>
    </comment>
    <comment ref="AC102" authorId="0" shapeId="0" xr:uid="{00000000-0006-0000-0D00-000040000000}">
      <text>
        <r>
          <rPr>
            <b/>
            <sz val="9"/>
            <color indexed="81"/>
            <rFont val="Tahoma"/>
            <family val="2"/>
          </rPr>
          <t>SVP:</t>
        </r>
        <r>
          <rPr>
            <sz val="9"/>
            <color indexed="81"/>
            <rFont val="Tahoma"/>
            <family val="2"/>
          </rPr>
          <t xml:space="preserve">
Rental Income - 3% &amp; Other 3%</t>
        </r>
      </text>
    </comment>
    <comment ref="AF102" authorId="0" shapeId="0" xr:uid="{00000000-0006-0000-0D00-000041000000}">
      <text>
        <r>
          <rPr>
            <b/>
            <sz val="9"/>
            <color indexed="81"/>
            <rFont val="Tahoma"/>
            <family val="2"/>
          </rPr>
          <t>SVP:</t>
        </r>
        <r>
          <rPr>
            <sz val="9"/>
            <color indexed="81"/>
            <rFont val="Tahoma"/>
            <family val="2"/>
          </rPr>
          <t xml:space="preserve">
3.96% - Interest, Investment, &amp; Misc + 8.03% Temporarily Restricted</t>
        </r>
      </text>
    </comment>
    <comment ref="AH103" authorId="0" shapeId="0" xr:uid="{00000000-0006-0000-0D00-000042000000}">
      <text>
        <r>
          <rPr>
            <b/>
            <sz val="9"/>
            <color indexed="81"/>
            <rFont val="Tahoma"/>
            <family val="2"/>
          </rPr>
          <t>SVP:</t>
        </r>
        <r>
          <rPr>
            <sz val="9"/>
            <color indexed="81"/>
            <rFont val="Tahoma"/>
            <family val="2"/>
          </rPr>
          <t xml:space="preserve">
1,800,000yen(18000$) as co-investment</t>
        </r>
      </text>
    </comment>
    <comment ref="AI103" authorId="0" shapeId="0" xr:uid="{00000000-0006-0000-0D00-000043000000}">
      <text>
        <r>
          <rPr>
            <b/>
            <sz val="9"/>
            <color indexed="81"/>
            <rFont val="Tahoma"/>
            <family val="2"/>
          </rPr>
          <t>SVP:</t>
        </r>
        <r>
          <rPr>
            <sz val="9"/>
            <color indexed="81"/>
            <rFont val="Tahoma"/>
            <family val="2"/>
          </rPr>
          <t xml:space="preserve">
1,800,000yen(18000$) as co-investment</t>
        </r>
      </text>
    </comment>
    <comment ref="H105" authorId="0" shapeId="0" xr:uid="{00000000-0006-0000-0D00-000044000000}">
      <text>
        <r>
          <rPr>
            <b/>
            <sz val="9"/>
            <color indexed="81"/>
            <rFont val="Tahoma"/>
            <charset val="1"/>
          </rPr>
          <t>SVP:</t>
        </r>
        <r>
          <rPr>
            <sz val="9"/>
            <color indexed="81"/>
            <rFont val="Tahoma"/>
            <charset val="1"/>
          </rPr>
          <t xml:space="preserve">
65,000 = </t>
        </r>
      </text>
    </comment>
    <comment ref="L105" authorId="0" shapeId="0" xr:uid="{00000000-0006-0000-0D00-000045000000}">
      <text>
        <r>
          <rPr>
            <b/>
            <sz val="9"/>
            <color indexed="81"/>
            <rFont val="Tahoma"/>
            <charset val="1"/>
          </rPr>
          <t>SVP:</t>
        </r>
        <r>
          <rPr>
            <sz val="9"/>
            <color indexed="81"/>
            <rFont val="Tahoma"/>
            <charset val="1"/>
          </rPr>
          <t xml:space="preserve">
(timing issue:  investee lost $25,000 grant check in FY18, so paid in FY19 Q1 instead)</t>
        </r>
      </text>
    </comment>
    <comment ref="AI105" authorId="0" shapeId="0" xr:uid="{00000000-0006-0000-0D00-000046000000}">
      <text>
        <r>
          <rPr>
            <b/>
            <sz val="9"/>
            <color indexed="81"/>
            <rFont val="Tahoma"/>
            <charset val="1"/>
          </rPr>
          <t>SVP:</t>
        </r>
        <r>
          <rPr>
            <sz val="9"/>
            <color indexed="81"/>
            <rFont val="Tahoma"/>
            <charset val="1"/>
          </rPr>
          <t xml:space="preserve">
(this is 29% of total expenses but is not included in the 100% calculation of staff time/ other expenses based on how we calculate staff time)</t>
        </r>
      </text>
    </comment>
    <comment ref="G106" authorId="0" shapeId="0" xr:uid="{00000000-0006-0000-0D00-000047000000}">
      <text>
        <r>
          <rPr>
            <b/>
            <sz val="9"/>
            <color indexed="81"/>
            <rFont val="Tahoma"/>
            <charset val="1"/>
          </rPr>
          <t>SVP:</t>
        </r>
        <r>
          <rPr>
            <sz val="9"/>
            <color indexed="81"/>
            <rFont val="Tahoma"/>
            <charset val="1"/>
          </rPr>
          <t xml:space="preserve">
Since I joined in Q4, I don't have the relevant information about how time + resources were allocated</t>
        </r>
      </text>
    </comment>
    <comment ref="H106" authorId="0" shapeId="0" xr:uid="{00000000-0006-0000-0D00-000048000000}">
      <text>
        <r>
          <rPr>
            <b/>
            <sz val="9"/>
            <color indexed="81"/>
            <rFont val="Tahoma"/>
            <charset val="1"/>
          </rPr>
          <t>SVP:</t>
        </r>
        <r>
          <rPr>
            <sz val="9"/>
            <color indexed="81"/>
            <rFont val="Tahoma"/>
            <charset val="1"/>
          </rPr>
          <t xml:space="preserve">
77,360 = </t>
        </r>
      </text>
    </comment>
    <comment ref="U106" authorId="0" shapeId="0" xr:uid="{00000000-0006-0000-0D00-000049000000}">
      <text>
        <r>
          <rPr>
            <b/>
            <sz val="9"/>
            <color indexed="81"/>
            <rFont val="Tahoma"/>
            <charset val="1"/>
          </rPr>
          <t>SVP:</t>
        </r>
        <r>
          <rPr>
            <sz val="9"/>
            <color indexed="81"/>
            <rFont val="Tahoma"/>
            <charset val="1"/>
          </rPr>
          <t xml:space="preserve">
 (includes all Program Activities - not broken down)</t>
        </r>
      </text>
    </comment>
    <comment ref="H107" authorId="0" shapeId="0" xr:uid="{00000000-0006-0000-0D00-00004A000000}">
      <text>
        <r>
          <rPr>
            <b/>
            <sz val="9"/>
            <color indexed="81"/>
            <rFont val="Tahoma"/>
            <charset val="1"/>
          </rPr>
          <t>SVP:</t>
        </r>
        <r>
          <rPr>
            <sz val="9"/>
            <color indexed="81"/>
            <rFont val="Tahoma"/>
            <charset val="1"/>
          </rPr>
          <t xml:space="preserve">
76,715 = </t>
        </r>
      </text>
    </comment>
    <comment ref="R108" authorId="0" shapeId="0" xr:uid="{00000000-0006-0000-0D00-00004B000000}">
      <text>
        <r>
          <rPr>
            <b/>
            <sz val="9"/>
            <color indexed="81"/>
            <rFont val="Tahoma"/>
            <charset val="1"/>
          </rPr>
          <t>SVP:</t>
        </r>
        <r>
          <rPr>
            <sz val="9"/>
            <color indexed="81"/>
            <rFont val="Tahoma"/>
            <charset val="1"/>
          </rPr>
          <t xml:space="preserve">
Fast Pitch 23%; Accelerator: 16%
</t>
        </r>
      </text>
    </comment>
    <comment ref="H109" authorId="0" shapeId="0" xr:uid="{00000000-0006-0000-0D00-00004C000000}">
      <text>
        <r>
          <rPr>
            <b/>
            <sz val="9"/>
            <color indexed="81"/>
            <rFont val="Tahoma"/>
            <charset val="1"/>
          </rPr>
          <t>SVP:</t>
        </r>
        <r>
          <rPr>
            <sz val="9"/>
            <color indexed="81"/>
            <rFont val="Tahoma"/>
            <charset val="1"/>
          </rPr>
          <t xml:space="preserve">
93,531 = </t>
        </r>
      </text>
    </comment>
    <comment ref="R109" authorId="0" shapeId="0" xr:uid="{00000000-0006-0000-0D00-00004D000000}">
      <text>
        <r>
          <rPr>
            <b/>
            <sz val="9"/>
            <color indexed="81"/>
            <rFont val="Tahoma"/>
            <charset val="1"/>
          </rPr>
          <t>SVP:</t>
        </r>
        <r>
          <rPr>
            <sz val="9"/>
            <color indexed="81"/>
            <rFont val="Tahoma"/>
            <charset val="1"/>
          </rPr>
          <t xml:space="preserve">
Gneral Community Engagment
</t>
        </r>
      </text>
    </comment>
    <comment ref="R111" authorId="0" shapeId="0" xr:uid="{00000000-0006-0000-0D00-00004E000000}">
      <text>
        <r>
          <rPr>
            <b/>
            <sz val="9"/>
            <color indexed="81"/>
            <rFont val="Tahoma"/>
            <charset val="1"/>
          </rPr>
          <t>SVP:</t>
        </r>
        <r>
          <rPr>
            <sz val="9"/>
            <color indexed="81"/>
            <rFont val="Tahoma"/>
            <charset val="1"/>
          </rPr>
          <t xml:space="preserve">
"Don’t Split out Recuriting"
</t>
        </r>
      </text>
    </comment>
    <comment ref="Q114" authorId="0" shapeId="0" xr:uid="{00000000-0006-0000-0D00-00004F000000}">
      <text>
        <r>
          <rPr>
            <b/>
            <sz val="9"/>
            <color indexed="81"/>
            <rFont val="Tahoma"/>
            <charset val="1"/>
          </rPr>
          <t>SVP:</t>
        </r>
        <r>
          <rPr>
            <sz val="9"/>
            <color indexed="81"/>
            <rFont val="Tahoma"/>
            <charset val="1"/>
          </rPr>
          <t xml:space="preserve">
staff salaries
</t>
        </r>
      </text>
    </comment>
    <comment ref="N119" authorId="0" shapeId="0" xr:uid="{00000000-0006-0000-0D00-000051000000}">
      <text>
        <r>
          <rPr>
            <b/>
            <sz val="9"/>
            <color indexed="81"/>
            <rFont val="Tahoma"/>
            <charset val="1"/>
          </rPr>
          <t>SVP:</t>
        </r>
        <r>
          <rPr>
            <sz val="9"/>
            <color indexed="81"/>
            <rFont val="Tahoma"/>
            <charset val="1"/>
          </rPr>
          <t xml:space="preserve">
Full Engagement and Time Only
</t>
        </r>
      </text>
    </comment>
    <comment ref="O120" authorId="1" shapeId="0" xr:uid="{35E59022-9C08-4AB9-9F73-A2B6F1F0B34F}">
      <text>
        <r>
          <rPr>
            <b/>
            <sz val="9"/>
            <color indexed="81"/>
            <rFont val="Tahoma"/>
            <family val="2"/>
          </rPr>
          <t>Emily Reitman:</t>
        </r>
        <r>
          <rPr>
            <sz val="9"/>
            <color indexed="81"/>
            <rFont val="Tahoma"/>
            <family val="2"/>
          </rPr>
          <t xml:space="preserve">
As of June 30, 2019
</t>
        </r>
      </text>
    </comment>
    <comment ref="AH120" authorId="0" shapeId="0" xr:uid="{00000000-0006-0000-0D00-000052000000}">
      <text>
        <r>
          <rPr>
            <b/>
            <sz val="9"/>
            <color indexed="81"/>
            <rFont val="Tahoma"/>
            <family val="2"/>
          </rPr>
          <t>SVP:</t>
        </r>
        <r>
          <rPr>
            <sz val="9"/>
            <color indexed="81"/>
            <rFont val="Tahoma"/>
            <family val="2"/>
          </rPr>
          <t xml:space="preserve">
80,000,000yen(</t>
        </r>
      </text>
    </comment>
  </commentList>
</comments>
</file>

<file path=xl/sharedStrings.xml><?xml version="1.0" encoding="utf-8"?>
<sst xmlns="http://schemas.openxmlformats.org/spreadsheetml/2006/main" count="750" uniqueCount="287">
  <si>
    <t>Network</t>
  </si>
  <si>
    <t>Boston</t>
  </si>
  <si>
    <t>Calgary</t>
  </si>
  <si>
    <t>Charlotte</t>
  </si>
  <si>
    <t>Cincinnati</t>
  </si>
  <si>
    <t>Cleveland</t>
  </si>
  <si>
    <t>Dallas</t>
  </si>
  <si>
    <t>Denver</t>
  </si>
  <si>
    <t>Pittsburgh</t>
  </si>
  <si>
    <t>Portland</t>
  </si>
  <si>
    <t>San Diego</t>
  </si>
  <si>
    <t>Santa Barbara</t>
  </si>
  <si>
    <t>Seattle</t>
  </si>
  <si>
    <t>Tokyo</t>
  </si>
  <si>
    <t>Tucson</t>
  </si>
  <si>
    <t>Median</t>
  </si>
  <si>
    <t>Total</t>
  </si>
  <si>
    <t>What is your organizational structure?</t>
  </si>
  <si>
    <t>Mission, Vision &amp; Planning</t>
  </si>
  <si>
    <t>Partner Recruitment &amp; Retention</t>
  </si>
  <si>
    <t>Partner Engagement and Satisfaction</t>
  </si>
  <si>
    <t>Financial Strategy &amp; Management</t>
  </si>
  <si>
    <t>IF YES: What is the purpose of the money raised from that campaign?</t>
  </si>
  <si>
    <t>Cash Investments in Nonprofits</t>
  </si>
  <si>
    <t>Fundraising - Recruiting Efforts</t>
  </si>
  <si>
    <t>Fundraising - Other Campaigns</t>
  </si>
  <si>
    <t>Administration</t>
  </si>
  <si>
    <t>Cumulative Investment</t>
  </si>
  <si>
    <t>Yes</t>
  </si>
  <si>
    <t>No</t>
  </si>
  <si>
    <t>In Process</t>
  </si>
  <si>
    <t>Los Angeles</t>
  </si>
  <si>
    <t>Minnesota</t>
  </si>
  <si>
    <t>St. Louis</t>
  </si>
  <si>
    <t>Chicago</t>
  </si>
  <si>
    <t>Strategic Plan</t>
  </si>
  <si>
    <t>Sacramento</t>
  </si>
  <si>
    <t>Waterloo</t>
  </si>
  <si>
    <t xml:space="preserve"> </t>
  </si>
  <si>
    <t>Vancouver</t>
  </si>
  <si>
    <t>Connecticut</t>
  </si>
  <si>
    <t>Melbourne</t>
  </si>
  <si>
    <t>In-Kind Contributions</t>
  </si>
  <si>
    <t>Encore Fellows</t>
  </si>
  <si>
    <t>Event Registration</t>
  </si>
  <si>
    <t>Grants</t>
  </si>
  <si>
    <t>Minimum Partner Contributions</t>
  </si>
  <si>
    <t>Calendar Year</t>
  </si>
  <si>
    <t>July-June</t>
  </si>
  <si>
    <t>What is your fiscal year?</t>
  </si>
  <si>
    <t>Seoul</t>
  </si>
  <si>
    <t>Tampa Bay</t>
  </si>
  <si>
    <t>Fund of a community foundation</t>
  </si>
  <si>
    <t>Program or fund of an organization or foundation that is not a community foundation</t>
  </si>
  <si>
    <t>Staffing</t>
  </si>
  <si>
    <t>Other (please specify)</t>
  </si>
  <si>
    <t>SV2* (Silicon Valley)</t>
  </si>
  <si>
    <t>Mission Capital</t>
  </si>
  <si>
    <t>Charleston, SC</t>
  </si>
  <si>
    <t>Boulder County</t>
  </si>
  <si>
    <t>Investee Information</t>
  </si>
  <si>
    <t>Do you have an active annual campaign to raise money outside of partner contributions?</t>
  </si>
  <si>
    <t>In your last fiscal year, what percentage of your total revenue was passed through to other organizations EXCLUDING typical grant and re-grant cycles? (e.g. pitch competition prizes, Encore Fellow stipends)</t>
  </si>
  <si>
    <t>In your last fiscal year, what percentage of your expenditures was for each of these categories? Your answers should total 100%.</t>
  </si>
  <si>
    <t>Do you annually survey partners about their satisfaction with their involvement with your organization?</t>
  </si>
  <si>
    <t>San Antonio</t>
  </si>
  <si>
    <t xml:space="preserve">     Total</t>
  </si>
  <si>
    <t>Program Totals</t>
  </si>
  <si>
    <t>Fundraising Totals</t>
  </si>
  <si>
    <t>Miami</t>
  </si>
  <si>
    <t>501(c)(3), Canadian registered charity, Indian public charitable trust, or other government-designated tax-exempt organization</t>
  </si>
  <si>
    <t>Fund of two community foundations</t>
  </si>
  <si>
    <t>Fiscal sponsorship</t>
  </si>
  <si>
    <t>Japanese non-profit organization</t>
  </si>
  <si>
    <t>Does your SVP affiliate currently utilize an annual business plan, a strategic plan, or a similar organizational planning tool?</t>
  </si>
  <si>
    <t>If YES or IN PROCESS, please describe.</t>
  </si>
  <si>
    <t>We have a strategic plan that was completed in early 2018, that outlines our over-arching goals. We also have an "internal tiger team" -- which is a group of partners who work alongside the staff to set KPIs, create an annual business plan (for board approval) etc.</t>
  </si>
  <si>
    <t>We have a four year strategic plan, a strategic implementation plan, and annual work plans.</t>
  </si>
  <si>
    <t>SVP Calgary has a five year strategic plan that is reviewed on an annual basis at a board strategy session.</t>
  </si>
  <si>
    <t>We have strategic objectives and goals for the next 3 years, once the partnership accepts these, we will dive into the methodology, action plans and timeline for each.</t>
  </si>
  <si>
    <t>We just completed year 1 of our 2nd strategic plan (3 yrs).</t>
  </si>
  <si>
    <t>We are in the process of finalizing our refreshed strategic plan since the prior plan's time frame ended in 2018.</t>
  </si>
  <si>
    <t>We are applying Real-Time Strategic Planning (RTSP) to all that we do and as a result, we are always updating and modifying as needed.</t>
  </si>
  <si>
    <t>Last strategic plan developed and approved by board and partnership in May 2016.  Board and staff currently working on updated plan.</t>
  </si>
  <si>
    <t>Financial budget competed in 1st quarter each year.</t>
  </si>
  <si>
    <t>We use a driver diagram, which is a pretty simple tool to lay out our big aim for the year, and our sub-goals and strategies.</t>
  </si>
  <si>
    <t>We use a modified version of the one that was initially submitted to SVPI when we launched 2 years ago.</t>
  </si>
  <si>
    <t>We have an annual plan and next year (2020) we will go into planning phase for our 5-year plan starting in 2021.</t>
  </si>
  <si>
    <t>SVP is integrated within overall Mission Capital strategic plan, which was approved in Jan 2019.</t>
  </si>
  <si>
    <t>We have been working through our grant proposal project plan in 2018/2019. Heading into our strategic planning process for 2020-2022 this month.</t>
  </si>
  <si>
    <t>Strategic vision (2019-2021)   Theory of Change   Logic Model   2019 Operational Plan (tied to the Strategic Vision)</t>
  </si>
  <si>
    <t>We are taking the OCAT this summer, which will be utilized to build an operational plan.</t>
  </si>
  <si>
    <t>Real Time Strategic Planning Process</t>
  </si>
  <si>
    <t>Goals and objectives for each upcoming year are identified at the end of the prior year.</t>
  </si>
  <si>
    <t>We have a VSEM as a strategic plan.  With strategy and execution priorities for 1 year, 3 year and 5+ years.  For more detail, reach out to Linda Lazor, our CEO.</t>
  </si>
  <si>
    <t>Just completed</t>
  </si>
  <si>
    <t>We create annual budget and business plan.</t>
  </si>
  <si>
    <t>based on LaPiana's Real Time Strategic Planning methodology</t>
  </si>
  <si>
    <t>SVP Vancouver produces a business plan for each calendar year, and participates in strategic planning each September.</t>
  </si>
  <si>
    <t>As of December 31, 2018, how many partnership levels did you have?</t>
  </si>
  <si>
    <t>Please describe the partnership levels and partner contribution amount for each level.</t>
  </si>
  <si>
    <t>Most of them are founding partners and they have been in SVP Beijing and Shanghai for nearly 5-6 years. They didn't reduce the level of their donations. Each year one partner donates $5000.</t>
  </si>
  <si>
    <t>We have our standard partnership rate of $5,500. We also have a young partner rate, for anyone under 35, at $2,750. Finally, we have a corporate partner model where corporations pay between $10,000 and $15,000 for up to 3 of their employees to participate as full partners.</t>
  </si>
  <si>
    <t>Partner - individual, couple, business or foundation; $5,000 or more per year; volunteering is optional  Associate Partner - individual or couple under 40 or working in the government or social sector; $2500 or more per year, some volunteering required  Nonprofit consultant partner - individual who is a consultant and 50% or more of work is with nonprofits; $1500 or more per year; volunteering required  Adjunct Partner- Individual unable to join at the other levels; making a personally meaningful gift; must volunteer 96+ hours per year</t>
  </si>
  <si>
    <t>Full Partners (Pay $5,000/annum - max two members)  U35 Partners (Pay $2,500/annum - max two members)</t>
  </si>
  <si>
    <t>Investor-This level is $10,000 and provides an individual with the opportunity to have someone represent him/or her at events &amp; meetings. There are 2 units at this level.  Corporate- This level is $10,000 and is for a  corporation with 2 designated representatives, we ask for emerging leader and one senior leader.   Regular- $5,000 annual contribution for  a individual or couple above 40 years of age. This is 1 unit   Under 40-$2,500 for an individual or couple under 40 years of age and is 1 unit.   ** We are adding 2 additional levels in 2019; a Torchbearer for founding partners, we are not setting a value for their contribution and are encouraging a personally significant gift. We are also adding a community partner level and have not yet determined the financial contribution.</t>
  </si>
  <si>
    <t>Full Partner: 35 years of age &amp; over - $5,000/unit  Young Professional: under 35 years of age - $2500/unit  Social Good: available to new partner units if at least one person works in a "social good" career, which includes but is not limited to nonprofit leaders, law enforcement professionals, social workers, educators, mental health professionals and counselors - significant financial contribution with $1,000 minimum/unit</t>
  </si>
  <si>
    <t>Partner - $5,000</t>
  </si>
  <si>
    <t>- Individuals - $3,000 per year  - Emerging Philanthropists (&lt;40) - $1,500 although EP's can join us with a three year graduated scale ($500 first year, $1,000 second year and $1,500 third year)  - College $500 per year</t>
  </si>
  <si>
    <t>- Full Partners (personally significant giving -- $1000 or more)  - Fellows (personally significant giving &lt; $1000 + 5 hours/month; limited availability)  - Scholarships (personally significant giving &lt;$1000; limited availability)     Average contribution among all levels is $2,432.37</t>
  </si>
  <si>
    <t>Partners give commensurate with financial capacity and passion for SVP.  Current giving ranges from $0 to $125k</t>
  </si>
  <si>
    <t>Full Partner   $5,000  Split Partner  $2,500  Under 30       Varies, but averages around $1,000  Residency     Varies, but averages around $500</t>
  </si>
  <si>
    <t>Under 40 - $2,500  40 and over - $4,000  Couple rate - $6,000</t>
  </si>
  <si>
    <t>$1500 for nonprofit leaders and people under 40  $2500 for all other Partners (individuals)</t>
  </si>
  <si>
    <t>$5,000 Partner</t>
  </si>
  <si>
    <t>We have both Individual and Organizational partnership levels (all of these are "floors" or the minimum they can contribute:  Individual (Young Professional - under 40 y/o):  $3,000 per year  Individual (Standard - 40 y/o or older): $6,000  Organizational (can be a business, foundation, nonprofit or any other entity): $10,000 per year</t>
  </si>
  <si>
    <t>Corporate Partner $15k+  Leadership Circle $10k+  Partner $6k+  Rising Leader $1k+  Community Partner $0</t>
  </si>
  <si>
    <t>$2500 for nonprofit and under 40, $5000 for all others, payment by household unit. We changed to a personally significant giving model in 2019, paid by individual partner.</t>
  </si>
  <si>
    <t>Partners contribute between $1000-$4000 annually</t>
  </si>
  <si>
    <t>Traditional ($5k and up)   Under-Traditional (under $5k, with additional time commitments)   Encore Fellows (considered Partners during their Fellowship)</t>
  </si>
  <si>
    <t>$1000 - we make no distinction on their benefits at any level  $2500  $5000</t>
  </si>
  <si>
    <t>We ask each Partner to give a "personally significant amount". There is a board mandated minimum contribution of $1500 per person, but that minimum is not shared widely. Most contributions are between $3000 and $8000. There is no difference in the SVP experience for Partners based on what they donate - meaning, we don't think about "partnership levels".</t>
  </si>
  <si>
    <t>Individual Partners, $500/year</t>
  </si>
  <si>
    <t>Partners under 35 - $2,500  Partners over 35 - $6,000  Corporate Partners - $10,000</t>
  </si>
  <si>
    <t>1. Funding Partnership (contribute with funding/time/effort and participate in decision making)  2. Sponsor partnership (contribute with money)</t>
  </si>
  <si>
    <t>1 level - $5,000</t>
  </si>
  <si>
    <t>$4k (partners under 35), $6k (Contributing Partner), $10k (Sustaining Partner), $20k+ (Visionary Leadership Circle)</t>
  </si>
  <si>
    <t>We have recently just moved from two levels to "personally significant giving"</t>
  </si>
  <si>
    <t>1,000$(100,000 yen) per partner unit in a year.</t>
  </si>
  <si>
    <t>Partner: $5,000+   Associate Partner (under 40): $2,500+   Corporate Partner: $5,000+</t>
  </si>
  <si>
    <t>Young Professional Partner | $2,500 +  Partner | $5,000 +  Community Business Partner | $10,000 +  Leadership Partner | $10,000 +  Sustaining Partner | $25,000 +</t>
  </si>
  <si>
    <t>Full - $5000  Associate $2500 (under 35 years of age)</t>
  </si>
  <si>
    <t>As of date of data collection, how many of the following does your affiliate have?</t>
  </si>
  <si>
    <t>PARTNER UNITS</t>
  </si>
  <si>
    <t>Total PEOPLE/PARTNERS</t>
  </si>
  <si>
    <t>Do you ask partners, staff, and/or investees/nonprofit partners to self-identify their age, gender, race, nationality, ethnicity, religion, and/or other identities?</t>
  </si>
  <si>
    <t>If YES, please share that aggregated information here:</t>
  </si>
  <si>
    <t>Usually we will keep the records on their age, gender, nationality. All partners are Chinese. Male vs. Female = 3:7. On average, their age is above 38, from 38-50.</t>
  </si>
  <si>
    <t>This is data that we are currently collecting for 2019</t>
  </si>
  <si>
    <t>We ask for birth-dates upon enrollment</t>
  </si>
  <si>
    <t>Staff - Gender - 2 women</t>
  </si>
  <si>
    <t>Demographics as of 12/31/2018:  Race: White - 71, Black - 5, Asian - 4, Indian - 4, Biracial - 1  Gender: Female - 57, Male - 28  Ages: 20s - 2, 30s - 17, 40s - 14, 50s - 19, 60s - 19, 70s - 11, 80 - 2, 90s- 1  Location: Eastern suburb - 45, Eastern Cleveland - 6, Western Suburb - 18, Western Cleveland - 4, Southern Suburb-8, Downtown-1, Out-of-state - 3  Sector: Business- 32, Community Volunteer - 20, NP &amp; Philanthropy - 15, Education - 6, Health-4, Student-4, Law &amp; Gov - 3, Art - 1  Partner Longevity: &lt;1 yr - 9, 1 yr - 14, 2 to 4 yrs - 27, 5 to 9 yrs - 18, 10 to 14 yrs - 12, 15+ yrs - 5</t>
  </si>
  <si>
    <t>December 31, 2019:  - 19% Partners of color; 66% staff of color; 82% nonprofit partners of color  - 41% Partners under 45;   - 62% female Partners; 100% female employees; 55% female nonprofit partners, 9% nonbinary  - 7% LGBTQ Partners; 66% LGBTQ staff; 18% nonprofit partners of color</t>
  </si>
  <si>
    <t>Only board members</t>
  </si>
  <si>
    <t>We started this recently for partners and do not yet have aggregate data for all partners.</t>
  </si>
  <si>
    <t>White - 55.4%   Asian - 4.6%  Black or African American - 3.1%  Hispanic, Latino or Spanish - 0.89%   Mix of two or more races - 1.5%  Prefer not to answer - .8%  Unreported - 33.8%</t>
  </si>
  <si>
    <t>staff: 33% hispanic, 33% african american, 33% white   partners: not asked at this time  nonprofit partner (Investee) leaders: 66% hispanic, 33% asian/ pacific islander</t>
  </si>
  <si>
    <t>During 2018, how many of the following joined?</t>
  </si>
  <si>
    <t>During 2018, how many of the following left your partnership?</t>
  </si>
  <si>
    <t>What was your affiliate's 2018 partner retention rate (%)?</t>
  </si>
  <si>
    <t>During this current year, how many of the following do you project will join?</t>
  </si>
  <si>
    <t>Approximately how many current partners refer well-qualified prospects more than once a year?</t>
  </si>
  <si>
    <t>Approximately how many current partners refer AND CLOSE partner prospects more than once a year?</t>
  </si>
  <si>
    <t>If YES, from your most recent partner survey, what percentage of your partners report being satisfied with their involvement (%)?</t>
  </si>
  <si>
    <t>From your partner survey or other source, what percentage of your partners have no involvement with your organization beyond their monetary donation (%)?</t>
  </si>
  <si>
    <t>How many events with an educational element did you produce and/or promote in 2018? Note: Purely social events do not count as education events.</t>
  </si>
  <si>
    <t>How many of the following organizations did your SVP affiliate work with in 2018?</t>
  </si>
  <si>
    <t>Active investees/nonprofit partners and/or advisees (receiving grant funds + capacity building support)</t>
  </si>
  <si>
    <t>Active time-only investments</t>
  </si>
  <si>
    <t>Active impact investing organizations</t>
  </si>
  <si>
    <t>How many other organizations did your affiliate serve in some other way in 2018? (e.g. through pitch competitions, board matching programs, etc.)</t>
  </si>
  <si>
    <t>Please list the names and issue areas of each investee/nonprofit partner you worked with in 2018.</t>
  </si>
  <si>
    <t>Rural Children Education, elderly care, toxic pollution prevention for people's health</t>
  </si>
  <si>
    <t>Trinity Boston Foundation -- youth + racial equity   Union Capital Boston -- civic engagement   My Life My Choice -- youth + fighting exploitation   Boston CASA -- foster care youth   EnRoot -- youth + education   Veterans Legal Services -- veterans (it's all in the name)</t>
  </si>
  <si>
    <t>Attention Homes - homeless teens and young adults  Community Food Share - food insecurity  KGNU Community Radio - community radio  Voices for Children CASA - abused and neglected children   WOW! Children's Museum - early child development  YWCA Boulder County - women, children, and racism</t>
  </si>
  <si>
    <t>Dare to Care - Bully prevention  CanLearn Society - youth with learning challenges (ADHD, etc.)</t>
  </si>
  <si>
    <t>1. The Bee Cause- Environmental Education   2. Lowcountry Autism Foundation-Health and Welfare  3. Kids on Point- Opportunity Gap/ Education  4. Turning Leaf- Recidivism  5. Metanoia- Opportunity Gap  6. Reading Partners- Education  7. Fresh Future Farm- Food Desert, Workforce Development   8.Halos- Kinship Care  9.Darkness to Light- Child Sexual Abuse  10. Camp Happy Days- Childhood Cancer  11. Dee Norton Children's Advocacy - Abuse &amp; Trauma   12.Pattisons Academy- Education/ Special Needs  13. My Sisters House- Domestic Abuse  14. Windwood Farms- At risk youth  15. South Carolina Community Loan Fund-Housing/ Opportunity Gap   16. Sustainability Institute-Environment   17. Homeworks of America- Housing  18. Enough Pie-Opportunity Gap</t>
  </si>
  <si>
    <t>Heart Math Tutoring = education/children  ourBRIDGE for KIDS = refugees/education/children  Fashion &amp; Compassion = adult abuse/mentoring  Digi-Bridge = technology/children  GenOne = education/mentoring/youth  Profound Gentlemen = equity/education/teachers  Promising Pages = literacy/children  PlateShare = hunger relief</t>
  </si>
  <si>
    <t>Embarc:  education  Metropolitan Tenants Organization:  housing/tenants' rights  Primo Center for Women and Children:  family homelessness</t>
  </si>
  <si>
    <t>ChangingGears - Transportation  Corporation for Findlay Market - Employment  MORTAR - Entrepreneurship for Underrepresented Populations</t>
  </si>
  <si>
    <t>Grant+Capacity Building: Jordan Community Resource Center (human trafficking &amp; addiction); Kids' Book Bank (literacy)    Time-Only in 2018: Home Repair Resource Center (housing)- note this Investee received final grant check 12/2017, but the engagement ended 6/2018; University Settlement (community settlement house); Effective Leadership Academy (education; leadership skills; soft skills)</t>
  </si>
  <si>
    <t>All Our Kin - early childhood &amp; workforce development  Building One Community - immigrants, workforce development  Career Resources Inc (time only) - workforce development  Carver - education (out of school time / summer school)  CT Colleges &amp; Universities (CSCU) - higher education/workforce development  Domus Kids, Inc. - workforce development for high school/re-entry youth  Horizons National - education (out of school/summer school)  TSS CoLAB - education / literacy  SVP Workforce Development Initiative (public/private partnership)</t>
  </si>
  <si>
    <t>NTARuPT-Reducing unplanned teen pregnancy  Dollars for College-College savings  Readers2Leaders-Helping children read at grade level</t>
  </si>
  <si>
    <t>Accelerator Program:  Free From - domestic violence  Vigilant Love - anti-Islamophobia   Korean American Coalition - Korean American civil rights  CSH Speak Up! - homelessness advocacy  Center for Powerful Public Schools - education reform  + 15 additional through Fast Pitch program.</t>
  </si>
  <si>
    <t>Youthworx - mentor, board, operations, sales  ICAN - mentoring, pricing, structure, IT, funding  Good cycles - HR  100 Story Building</t>
  </si>
  <si>
    <t>Guitars Over Guns - Youth Development (social/emotional + school/career success)    Lotus House - Homelessness</t>
  </si>
  <si>
    <t>The BrandLab - teen workforce development  Connections to Independence - teen foster care transition  Cookie Cart - teen workforce development  Elpis Enterprises - teen homeless workforce development  Roots for the Home Team - teen workforce development  Spark-Y - teen STEM, environmental sustainability and entrepreneurship  World Savvy - teen responsible global citizens</t>
  </si>
  <si>
    <t>Allies Against Slavery - human trafficking  Hand to Hold - support for parents of NICU babies  Catholic Charities - mental health counseling services</t>
  </si>
  <si>
    <t>Heinz Endowments - Programmatic Funding Support  New Sun Rising - Capacity Building Support  Grable- Programmatic Funding Support  Eden Hall -Programmatic Funding Support  Hillman Foundation - Programmatic Funding Support</t>
  </si>
  <si>
    <t>All our investments are focused on equitable access to early learning experiences (aka Preschool for All)   - Albina Head Start   - Black Parent Initiative   - Center of African Immigrants &amp; Refugee Organization (CAIRO)   - Community Education Worker Program   - Culturally Specific Early Learning Advocacy Collaborative (aka Equity Collaborative)   - Growing Master Trainers  - Immigrant &amp; Refugee Community Organization (IRCO)   - KairosPDX  - Latino Network   - Metropolitan Family Service  - Multnomah County Preschool for All Task Force  - Native American Youth &amp; Family Center (NAYA)   - Regional Kindergarten Readiness Network   - Teaching Preschool Partners</t>
  </si>
  <si>
    <t>Education  Workforce Development</t>
  </si>
  <si>
    <t>Youth Code Jam - a STEM education nonprofit for 7-12 grade students</t>
  </si>
  <si>
    <t>Mid City CAN: High School Graduation Rates  Diamond Educational Excellent Partnership: Collaboration  Dreams for Change: Homelessness  Casa Cornelia: Human Trafficking  Bilateral Safety Corridor Coalition: Human Trafficking</t>
  </si>
  <si>
    <t>Partners in Housing Solutions (homelessness)  Sustainable Future (Environnent)  Santa Barbara County Food Rescue (Environment/Hunger Issues)  Financial Literacy program in partnership with Price Waterhouse Coopers and local public school districts</t>
  </si>
  <si>
    <t>Puget Sound Sage - Environment  Spark Northwest - Environment  Toxics Free Future - Environment  Futurewise - Environment  Washington Green Schools - Environment  Seattle University Youth - Education  Somali Parent Education Board - Education  One America - Education  Southeast Seattle Education Coalition - Education  Somali Youth &amp; Family - Education  Open arms - Early Childhood  Southwest Youth &amp; Family Services - Early Childhood  Children's Alliance - Early Childhood  East African Community Services - K-12 Education  Communities in Schools Seattle - K-12 Education  Sound Discipline - K-12 Education  WA Bloc - K-12 Education</t>
  </si>
  <si>
    <t>STL Youth Jobs - youth workforce/employment  North Side Community School - youth education  Kingdom House - youth development  CHADS Coalition - youth suicide prevention  Unleashing Potential - youth development/college access</t>
  </si>
  <si>
    <t>Youth Law Center: Resilient Youth  California Youth Connection: Resilient Youth  Village Enterprise: International Development  Somos Mayfair: Education  Global Press Institute: International Development  Silicon Valley Urban Debate League: Education  Stride Center: Workforce Development  One Degree: Basic Needs</t>
  </si>
  <si>
    <t>-children in poverty and isolation  -food-loss  -ending care  -young mothers/unexpected pregnant  -immigrant mothers  -depression of corporate  worker  -HIV survivors in Kenya  -elderly poeple</t>
  </si>
  <si>
    <t>Job Path: focus: job attainment, higher ed, poverty   HIgher Ground: focus: at-risk youth, trauma, poverty, education  Southern Arizona Research Science Engineering Foundation: focus: STEM, education,   Old Pueblo Community Services: homelessness</t>
  </si>
  <si>
    <t>(A01) FASD Society for BC | Health  (A02) ArtStarts in Schools | Arts  (A03) PEDAL Foundation | Employment  (A04) Take A Hike | Education  (A05) Environmental Youth Alliance | Environment  (A06) Burnaby MoreSports | Education  (A07) Community First Foundation | Food Security  (A08) Kinbrace Community Society | Housing  (A09) Mom2Mom Child Poverty | Food Security/Housing  (A10) Learning Disabilities Society | Education  (A11) Writers' Exchange | Education  (A12) Fresh Roots | Education/Food Security  (A13) Red Fox | Employment    (B01) KidSafe | Education/Food Security  (B02) Growing Chefs! | Education/Food Security  (B03) Athletics for Kids | Education   (B04) ONE TO ONE Literacy Society | Education  (B05) Power To Be | Education  (B06) Zero Ceiling | Housing</t>
  </si>
  <si>
    <t>How many investment cycles (selecting NEW investees/nonprofit partners) did you complete in 2018?</t>
  </si>
  <si>
    <t>0 - this was carry over from 2017</t>
  </si>
  <si>
    <t>How many of the following NEW organizations did you add in 2018?</t>
  </si>
  <si>
    <t>Investees/nonprofit partners and/or advisees (receiving grant funds + capacity building support)</t>
  </si>
  <si>
    <t>Time-only investments</t>
  </si>
  <si>
    <t>Impact investing organizations</t>
  </si>
  <si>
    <t>What was the total value of your NEW investments in 2018? (in U.S. dollars)</t>
  </si>
  <si>
    <t>What was the total value of your REFUNDING investments in 2018? (in U.S. dollars)</t>
  </si>
  <si>
    <t>If you granted any ADDITIONAL FUNDS in 2018 outside of your investment cycle, please list that total here. (in U.S. dollars)</t>
  </si>
  <si>
    <t>What is your affiliate's grantmaking focus area? (select as many as apply)</t>
  </si>
  <si>
    <t>Children/youth</t>
  </si>
  <si>
    <t>Early childhood education</t>
  </si>
  <si>
    <t>Economic opportunity/poverty alleviation</t>
  </si>
  <si>
    <t>Education</t>
  </si>
  <si>
    <t>Environment</t>
  </si>
  <si>
    <t>General community focus</t>
  </si>
  <si>
    <t>Health</t>
  </si>
  <si>
    <t>Housing</t>
  </si>
  <si>
    <t>Social Justice</t>
  </si>
  <si>
    <t>Systems change</t>
  </si>
  <si>
    <t>No grantmaking focus area</t>
  </si>
  <si>
    <t>We look for organizations that are at an inflection point, as opposed to focusing on a specific sector</t>
  </si>
  <si>
    <t>Specifically - building resilient youth through programming outside of school hours</t>
  </si>
  <si>
    <t>The Partnership has identified the following 4 issue areas: Economic Opportunity, Education, At-Risk Youth, and Workforce Development. Currently, the partnership is working to identify a focal point in one or two of the aforementioned issue areas to focus the next investment cycle on.</t>
  </si>
  <si>
    <t>NPs addressing social and economic inequality</t>
  </si>
  <si>
    <t>Poverty</t>
  </si>
  <si>
    <t>Social Innovation</t>
  </si>
  <si>
    <t>Workforce Development;  Closing the Opportunity Gap in CT through the levers of education and workforce development</t>
  </si>
  <si>
    <t>Current investee program is focused on earned revenue</t>
  </si>
  <si>
    <t>Changes every year. FY18 was Homelessness</t>
  </si>
  <si>
    <t>Hunger/food waste</t>
  </si>
  <si>
    <t>What types of programs does your affiliate offer? (select as many as apply)</t>
  </si>
  <si>
    <t>Accelerator</t>
  </si>
  <si>
    <t>Boards with Brains</t>
  </si>
  <si>
    <t>Capacity building/grants</t>
  </si>
  <si>
    <t>Collective action</t>
  </si>
  <si>
    <t>Communities of practice</t>
  </si>
  <si>
    <t>Community education events</t>
  </si>
  <si>
    <t>Corporate day of service</t>
  </si>
  <si>
    <t>Educational issue committee</t>
  </si>
  <si>
    <t>Execs Evolve</t>
  </si>
  <si>
    <t>Impact investing</t>
  </si>
  <si>
    <t>Invested Leaders</t>
  </si>
  <si>
    <t>Nonprofit management education events</t>
  </si>
  <si>
    <t>Partners education events</t>
  </si>
  <si>
    <t>Pitch competition</t>
  </si>
  <si>
    <t>Pivot Points</t>
  </si>
  <si>
    <t>Revenue Generator</t>
  </si>
  <si>
    <t>Rising Leaders</t>
  </si>
  <si>
    <t>Spark Teams</t>
  </si>
  <si>
    <t>SVP Fellows</t>
  </si>
  <si>
    <t>SVP Kids/Teens</t>
  </si>
  <si>
    <t>Think Tank-a-thon/Cocktails and Collaboration</t>
  </si>
  <si>
    <t>No Program</t>
  </si>
  <si>
    <t>Salons and small group dinners</t>
  </si>
  <si>
    <t>White-Board Strategy Sessions, Empower Charleston Showcase Event, Nonprofit leadership Development Programs and we host a radio show, Venture Forward.</t>
  </si>
  <si>
    <t>Brainstorming Strategy Sessions with Nonprofit's Leadership Team</t>
  </si>
  <si>
    <t>Fee for service pitch trainings, systems change support, &amp; white allyship trainings</t>
  </si>
  <si>
    <t>Impact Dinners - These dinners, hosted by SVP Partners, bring our Partners together with community experts and provide a unique forum to learn about pressing community issues and discuss potential solutions.</t>
  </si>
  <si>
    <t>Capacity building cohort; board referrals and matching</t>
  </si>
  <si>
    <t>Partner Led Interest Circles</t>
  </si>
  <si>
    <t>How many paid staff (in FTEs) does your organization currently have?</t>
  </si>
  <si>
    <t>We are planning an active campaign in 2019 focused on launching our new "Emerging Organizations" track funding</t>
  </si>
  <si>
    <t>general operations</t>
  </si>
  <si>
    <t>We raise sponsorship funds for Fast Pitch &amp; the Accelerator, as well as general operating funds.</t>
  </si>
  <si>
    <t>Community Partner Program</t>
  </si>
  <si>
    <t>Build financial reserve</t>
  </si>
  <si>
    <t>new program - to launch Community Impact Goal</t>
  </si>
  <si>
    <t>To support our shared services program (Fundraising Trainer + Social Impact Coach).</t>
  </si>
  <si>
    <t>Oct 1 - Sept 30</t>
  </si>
  <si>
    <t>August-July</t>
  </si>
  <si>
    <t>October to September</t>
  </si>
  <si>
    <t>Jun-May</t>
  </si>
  <si>
    <t>What was the total revenue raised for your last fiscal year? (in U.S. dollars)</t>
  </si>
  <si>
    <t>What were the total expenses for your last fiscal year, including grants? (in U.S. dollars)</t>
  </si>
  <si>
    <t>What percentage of your total revenue came from the following sources in your last fiscal year? Your answers should total 100%.</t>
  </si>
  <si>
    <t>Additional Partner Contributions (above the relevant minimum contribution)</t>
  </si>
  <si>
    <t>Event Sponsorship</t>
  </si>
  <si>
    <t>Corporate partnerships (non-event-related)</t>
  </si>
  <si>
    <t>Other (include each type and percentage for each)</t>
  </si>
  <si>
    <t>Program Activities - Partner Education/Development</t>
  </si>
  <si>
    <t>Program Activities - Investee Capacity Building</t>
  </si>
  <si>
    <t>Program Activities - Major Event(s) (Fast Pitch, bigBang!, etc.)</t>
  </si>
  <si>
    <t>Program Activities - Other: Emerging/New Programs</t>
  </si>
  <si>
    <t>What were your average monthly expenses for the last 12 months, excluding grants? (in U.S. dollars)</t>
  </si>
  <si>
    <t>What is your total unrestricted cash balance as of the most recent reconciled month? (in U.S. dollars)</t>
  </si>
  <si>
    <t>What is the cumulative number of investees/nonprofit partners receiving investment since your affiliate's inception? Click here to see what your affiliate reported in the last survey ("YE 2016" tab).</t>
  </si>
  <si>
    <t>What is the cumulative financial investment since your affiliate's inception? (in U.S. dollars) Click here to see what your affiliate reported in the last survey ("YE 2016" tab).</t>
  </si>
  <si>
    <t>As of July 01, 2019</t>
  </si>
  <si>
    <t>Mean</t>
  </si>
  <si>
    <t>% YES</t>
  </si>
  <si>
    <t>Carizon provides a wide range of counselling and education services, ranging from family counselling to programs like Pathways to Education to refugee support; CMHA-WW provides mental health counselling and support; Child Witness Centre works with children who have been the victims of, or witnesses to a crime.; SHORE Centre (SHORE stands for Sexual Health Options, Resources, &amp; Education) provides local information on pregnancy options (adoption, abortion, parenting) and sexual health education workshops and programs for all ages.</t>
  </si>
  <si>
    <t>Some of it; here is what we know from self-reporting:  Staff = 3 white females ages 64, 38, 41  Investee EDs = 2 females, 4 males; 4 white, 1 black, 1 latina  Partners = 67 females, 66 males; 2 black, 130 white, 3 other; 21 under age 35</t>
  </si>
  <si>
    <t>China</t>
  </si>
  <si>
    <t>Program Information</t>
  </si>
  <si>
    <t>Focus Area</t>
  </si>
  <si>
    <t>Tip: To hide or show all data notes at once, just navigate to:
REVIEW &gt;NOTES &gt;SHOW ALL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</si>
</sst>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
    <numFmt numFmtId="165" formatCode="0.0%"/>
    <numFmt numFmtId="166" formatCode="0.0"/>
    <numFmt numFmtId="167" formatCode="_(&quot;$&quot;* #,##0_);_(&quot;$&quot;* \(#,##0\);_(&quot;$&quot;* &quot;-&quot;??_);_(@_)"/>
  </numFmts>
  <fonts count="18" x14ac:knownFonts="1">
    <font>
      <sz val="10"/>
      <name val="Arial"/>
    </font>
    <font>
      <sz val="11"/>
      <color theme="1"/>
      <name val="Calibri"/>
      <family val="2"/>
      <scheme val="minor"/>
    </font>
    <font>
      <sz val="11"/>
      <color theme="1"/>
      <name val="Calibri"/>
      <family val="2"/>
      <scheme val="minor"/>
    </font>
    <font>
      <sz val="10"/>
      <name val="Arial"/>
      <family val="2"/>
    </font>
    <font>
      <sz val="10"/>
      <name val="Tahoma"/>
      <family val="2"/>
    </font>
    <font>
      <sz val="10"/>
      <name val="Microsoft Sans Serif"/>
      <family val="2"/>
    </font>
    <font>
      <sz val="9"/>
      <color indexed="81"/>
      <name val="Tahoma"/>
      <family val="2"/>
    </font>
    <font>
      <b/>
      <sz val="9"/>
      <color indexed="81"/>
      <name val="Tahoma"/>
      <family val="2"/>
    </font>
    <font>
      <b/>
      <sz val="10"/>
      <name val="Calibri"/>
      <family val="2"/>
      <scheme val="minor"/>
    </font>
    <font>
      <sz val="10"/>
      <name val="Calibri"/>
      <family val="2"/>
      <scheme val="minor"/>
    </font>
    <font>
      <sz val="10"/>
      <color theme="1"/>
      <name val="Calibri"/>
      <family val="2"/>
      <scheme val="minor"/>
    </font>
    <font>
      <i/>
      <sz val="10"/>
      <name val="Calibri"/>
      <family val="2"/>
      <scheme val="minor"/>
    </font>
    <font>
      <sz val="10"/>
      <color indexed="23"/>
      <name val="Calibri"/>
      <family val="2"/>
      <scheme val="minor"/>
    </font>
    <font>
      <b/>
      <sz val="9"/>
      <color indexed="81"/>
      <name val="Tahoma"/>
      <charset val="1"/>
    </font>
    <font>
      <sz val="9"/>
      <color indexed="81"/>
      <name val="Tahoma"/>
      <charset val="1"/>
    </font>
    <font>
      <b/>
      <sz val="10"/>
      <color indexed="23"/>
      <name val="Calibri"/>
      <family val="2"/>
      <scheme val="minor"/>
    </font>
    <font>
      <u/>
      <sz val="10"/>
      <color theme="10"/>
      <name val="Arial"/>
      <family val="2"/>
    </font>
    <font>
      <i/>
      <sz val="10"/>
      <name val="Arial"/>
      <family val="2"/>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00B0F0"/>
        <bgColor indexed="64"/>
      </patternFill>
    </fill>
    <fill>
      <patternFill patternType="solid">
        <fgColor theme="2" tint="-9.9978637043366805E-2"/>
        <bgColor indexed="64"/>
      </patternFill>
    </fill>
  </fills>
  <borders count="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44" fontId="3" fillId="0" borderId="0" applyFont="0" applyFill="0" applyBorder="0" applyAlignment="0" applyProtection="0"/>
    <xf numFmtId="0" fontId="5" fillId="0" borderId="0"/>
    <xf numFmtId="0" fontId="4" fillId="0" borderId="0"/>
    <xf numFmtId="9" fontId="3" fillId="0" borderId="0" applyFont="0" applyFill="0" applyBorder="0" applyAlignment="0" applyProtection="0"/>
    <xf numFmtId="0" fontId="2" fillId="0" borderId="0"/>
    <xf numFmtId="0" fontId="1" fillId="0" borderId="0"/>
    <xf numFmtId="0" fontId="16" fillId="0" borderId="0" applyNumberFormat="0" applyFill="0" applyBorder="0" applyAlignment="0" applyProtection="0"/>
  </cellStyleXfs>
  <cellXfs count="166">
    <xf numFmtId="0" fontId="0" fillId="0" borderId="0" xfId="0"/>
    <xf numFmtId="0" fontId="8" fillId="0" borderId="0" xfId="6" applyFont="1" applyFill="1" applyBorder="1" applyAlignment="1">
      <alignment horizontal="center" vertical="center"/>
    </xf>
    <xf numFmtId="0" fontId="8" fillId="0" borderId="0" xfId="6" applyFont="1" applyAlignment="1">
      <alignment horizontal="center" vertical="center"/>
    </xf>
    <xf numFmtId="0" fontId="9" fillId="0" borderId="2" xfId="6" applyFont="1" applyFill="1" applyBorder="1"/>
    <xf numFmtId="0" fontId="9" fillId="0" borderId="0" xfId="6" applyFont="1" applyFill="1" applyBorder="1"/>
    <xf numFmtId="0" fontId="9" fillId="0" borderId="0" xfId="6" applyFont="1"/>
    <xf numFmtId="165" fontId="9" fillId="0" borderId="0" xfId="6" applyNumberFormat="1" applyFont="1" applyFill="1" applyBorder="1"/>
    <xf numFmtId="0" fontId="9" fillId="0" borderId="0" xfId="6" applyFont="1" applyFill="1" applyBorder="1" applyAlignment="1">
      <alignment horizontal="left"/>
    </xf>
    <xf numFmtId="0" fontId="9" fillId="0" borderId="0" xfId="6" applyFont="1" applyFill="1"/>
    <xf numFmtId="0" fontId="9" fillId="0" borderId="2" xfId="6" applyFont="1" applyFill="1" applyBorder="1" applyAlignment="1">
      <alignment wrapText="1"/>
    </xf>
    <xf numFmtId="1" fontId="9" fillId="0" borderId="0" xfId="6" applyNumberFormat="1" applyFont="1" applyFill="1" applyBorder="1"/>
    <xf numFmtId="10" fontId="9" fillId="0" borderId="0" xfId="6" applyNumberFormat="1" applyFont="1" applyFill="1" applyBorder="1"/>
    <xf numFmtId="0" fontId="9" fillId="0" borderId="0" xfId="6" applyFont="1" applyFill="1" applyBorder="1" applyAlignment="1">
      <alignment wrapText="1"/>
    </xf>
    <xf numFmtId="0" fontId="8" fillId="0" borderId="0" xfId="6" applyFont="1" applyFill="1" applyBorder="1" applyAlignment="1">
      <alignment wrapText="1"/>
    </xf>
    <xf numFmtId="0" fontId="9" fillId="0" borderId="0" xfId="3" applyFont="1" applyFill="1" applyBorder="1" applyAlignment="1">
      <alignment vertical="top" wrapText="1"/>
    </xf>
    <xf numFmtId="0" fontId="10" fillId="0" borderId="0" xfId="6" applyFont="1" applyFill="1" applyBorder="1" applyAlignment="1">
      <alignment horizontal="right"/>
    </xf>
    <xf numFmtId="9" fontId="10" fillId="0" borderId="0" xfId="6" applyNumberFormat="1" applyFont="1" applyFill="1" applyBorder="1" applyAlignment="1">
      <alignment horizontal="right"/>
    </xf>
    <xf numFmtId="10" fontId="10" fillId="0" borderId="0" xfId="6" applyNumberFormat="1" applyFont="1" applyFill="1" applyBorder="1" applyAlignment="1">
      <alignment horizontal="right"/>
    </xf>
    <xf numFmtId="1" fontId="9" fillId="0" borderId="0" xfId="6" applyNumberFormat="1" applyFont="1" applyFill="1" applyBorder="1" applyAlignment="1">
      <alignment horizontal="right"/>
    </xf>
    <xf numFmtId="3" fontId="10" fillId="0" borderId="0" xfId="6" applyNumberFormat="1" applyFont="1" applyFill="1" applyBorder="1" applyAlignment="1"/>
    <xf numFmtId="164" fontId="9" fillId="0" borderId="0" xfId="6" applyNumberFormat="1" applyFont="1" applyFill="1" applyBorder="1"/>
    <xf numFmtId="0" fontId="9" fillId="0" borderId="0" xfId="6" applyFont="1" applyFill="1" applyAlignment="1">
      <alignment wrapText="1"/>
    </xf>
    <xf numFmtId="3" fontId="9" fillId="0" borderId="0" xfId="6" applyNumberFormat="1" applyFont="1" applyFill="1" applyBorder="1" applyAlignment="1">
      <alignment horizontal="right"/>
    </xf>
    <xf numFmtId="0" fontId="9" fillId="0" borderId="0" xfId="3" applyFont="1" applyFill="1" applyBorder="1"/>
    <xf numFmtId="9" fontId="9" fillId="0" borderId="0" xfId="6" applyNumberFormat="1" applyFont="1" applyFill="1" applyBorder="1" applyAlignment="1">
      <alignment horizontal="right"/>
    </xf>
    <xf numFmtId="0" fontId="12" fillId="0" borderId="0" xfId="6" applyFont="1" applyFill="1" applyBorder="1"/>
    <xf numFmtId="0" fontId="12" fillId="0" borderId="0" xfId="6" applyFont="1" applyFill="1" applyBorder="1" applyAlignment="1">
      <alignment horizontal="left"/>
    </xf>
    <xf numFmtId="0" fontId="8" fillId="0" borderId="0" xfId="6" applyFont="1" applyFill="1" applyBorder="1"/>
    <xf numFmtId="0" fontId="8" fillId="0" borderId="0" xfId="6" applyFont="1" applyFill="1" applyBorder="1" applyAlignment="1">
      <alignment horizontal="center"/>
    </xf>
    <xf numFmtId="0" fontId="9" fillId="0" borderId="0" xfId="6" applyFont="1" applyBorder="1"/>
    <xf numFmtId="10" fontId="9" fillId="0" borderId="0" xfId="6" applyNumberFormat="1" applyFont="1" applyBorder="1"/>
    <xf numFmtId="10" fontId="9" fillId="0" borderId="0" xfId="6" applyNumberFormat="1" applyFont="1" applyFill="1" applyBorder="1" applyAlignment="1">
      <alignment horizontal="right"/>
    </xf>
    <xf numFmtId="9" fontId="9" fillId="0" borderId="0" xfId="6" applyNumberFormat="1" applyFont="1" applyBorder="1" applyAlignment="1">
      <alignment horizontal="right"/>
    </xf>
    <xf numFmtId="17" fontId="9" fillId="0" borderId="0" xfId="6" applyNumberFormat="1" applyFont="1" applyFill="1" applyBorder="1" applyAlignment="1">
      <alignment horizontal="center" wrapText="1"/>
    </xf>
    <xf numFmtId="0" fontId="10" fillId="0" borderId="0" xfId="6" applyFont="1" applyFill="1" applyBorder="1" applyAlignment="1">
      <alignment horizontal="center"/>
    </xf>
    <xf numFmtId="1" fontId="9" fillId="0" borderId="0" xfId="6" applyNumberFormat="1" applyFont="1" applyFill="1" applyBorder="1" applyAlignment="1">
      <alignment horizontal="center"/>
    </xf>
    <xf numFmtId="0" fontId="9" fillId="0" borderId="0" xfId="6" applyFont="1" applyFill="1" applyBorder="1" applyAlignment="1">
      <alignment horizontal="center"/>
    </xf>
    <xf numFmtId="2" fontId="9" fillId="0" borderId="0" xfId="6" applyNumberFormat="1" applyFont="1" applyFill="1" applyBorder="1" applyAlignment="1">
      <alignment horizontal="center"/>
    </xf>
    <xf numFmtId="0" fontId="9" fillId="0" borderId="2" xfId="3" applyFont="1" applyFill="1" applyBorder="1" applyAlignment="1">
      <alignment horizontal="left" vertical="top" wrapText="1"/>
    </xf>
    <xf numFmtId="0" fontId="9" fillId="0" borderId="2" xfId="3" applyFont="1" applyFill="1" applyBorder="1" applyAlignment="1">
      <alignment vertical="top" wrapText="1"/>
    </xf>
    <xf numFmtId="164" fontId="9" fillId="0" borderId="2" xfId="3" applyNumberFormat="1" applyFont="1" applyFill="1" applyBorder="1" applyAlignment="1">
      <alignment vertical="top" wrapText="1"/>
    </xf>
    <xf numFmtId="164" fontId="9" fillId="0" borderId="2" xfId="6" applyNumberFormat="1" applyFont="1" applyFill="1" applyBorder="1"/>
    <xf numFmtId="164" fontId="9" fillId="0" borderId="0" xfId="6" applyNumberFormat="1" applyFont="1" applyFill="1"/>
    <xf numFmtId="164" fontId="9" fillId="0" borderId="2" xfId="6" applyNumberFormat="1" applyFont="1" applyFill="1" applyBorder="1" applyAlignment="1">
      <alignment wrapText="1"/>
    </xf>
    <xf numFmtId="0" fontId="8" fillId="0" borderId="2" xfId="6" applyFont="1" applyFill="1" applyBorder="1"/>
    <xf numFmtId="0" fontId="8" fillId="0" borderId="0" xfId="6" applyFont="1" applyFill="1"/>
    <xf numFmtId="0" fontId="8" fillId="0" borderId="0" xfId="6" applyFont="1" applyBorder="1" applyAlignment="1">
      <alignment horizontal="center" vertical="center"/>
    </xf>
    <xf numFmtId="9" fontId="9" fillId="0" borderId="0" xfId="4" applyFont="1" applyFill="1" applyBorder="1"/>
    <xf numFmtId="0" fontId="8" fillId="3" borderId="2" xfId="3" applyFont="1" applyFill="1" applyBorder="1" applyAlignment="1">
      <alignment horizontal="center" vertical="center"/>
    </xf>
    <xf numFmtId="0" fontId="8" fillId="0" borderId="0" xfId="6" applyFont="1" applyFill="1" applyAlignment="1">
      <alignment horizontal="center" vertical="center"/>
    </xf>
    <xf numFmtId="0" fontId="9" fillId="6" borderId="2" xfId="3" applyFont="1" applyFill="1" applyBorder="1" applyAlignment="1">
      <alignment horizontal="left" vertical="top" wrapText="1"/>
    </xf>
    <xf numFmtId="0" fontId="8" fillId="0" borderId="2" xfId="6" applyFont="1" applyFill="1" applyBorder="1" applyAlignment="1">
      <alignment wrapText="1"/>
    </xf>
    <xf numFmtId="0" fontId="9" fillId="0" borderId="2" xfId="3" applyFont="1" applyFill="1" applyBorder="1" applyAlignment="1">
      <alignment horizontal="left" vertical="top" wrapText="1" indent="1"/>
    </xf>
    <xf numFmtId="0" fontId="8" fillId="0" borderId="2" xfId="3" applyFont="1" applyFill="1" applyBorder="1" applyAlignment="1">
      <alignment horizontal="left" vertical="top" wrapText="1" indent="1"/>
    </xf>
    <xf numFmtId="0" fontId="9" fillId="2" borderId="0" xfId="6" applyFont="1" applyFill="1" applyBorder="1"/>
    <xf numFmtId="0" fontId="9" fillId="0" borderId="0" xfId="6" applyFont="1" applyAlignment="1">
      <alignment horizontal="center" vertical="top"/>
    </xf>
    <xf numFmtId="0" fontId="9" fillId="0" borderId="0" xfId="6" applyFont="1" applyFill="1" applyBorder="1" applyAlignment="1">
      <alignment horizontal="center" vertical="top"/>
    </xf>
    <xf numFmtId="0" fontId="9" fillId="0" borderId="0" xfId="6" applyFont="1" applyBorder="1" applyAlignment="1">
      <alignment horizontal="center" vertical="top"/>
    </xf>
    <xf numFmtId="0" fontId="9" fillId="0" borderId="3" xfId="3" applyFont="1" applyFill="1" applyBorder="1" applyAlignment="1">
      <alignment vertical="top" wrapText="1"/>
    </xf>
    <xf numFmtId="0" fontId="9" fillId="0" borderId="4" xfId="3" applyFont="1" applyFill="1" applyBorder="1" applyAlignment="1">
      <alignment horizontal="left" vertical="top" wrapText="1" indent="1"/>
    </xf>
    <xf numFmtId="0" fontId="8" fillId="8" borderId="6" xfId="6" applyFont="1" applyFill="1" applyBorder="1" applyAlignment="1">
      <alignment wrapText="1"/>
    </xf>
    <xf numFmtId="0" fontId="9" fillId="0" borderId="3" xfId="3" applyFont="1" applyFill="1" applyBorder="1" applyAlignment="1">
      <alignment horizontal="left" vertical="top"/>
    </xf>
    <xf numFmtId="0" fontId="9" fillId="0" borderId="4" xfId="3" applyFont="1" applyFill="1" applyBorder="1" applyAlignment="1">
      <alignment horizontal="left" vertical="top" wrapText="1"/>
    </xf>
    <xf numFmtId="0" fontId="8" fillId="8" borderId="5" xfId="6" applyFont="1" applyFill="1" applyBorder="1" applyAlignment="1">
      <alignment wrapText="1"/>
    </xf>
    <xf numFmtId="0" fontId="9" fillId="2" borderId="0" xfId="6" applyFont="1" applyFill="1"/>
    <xf numFmtId="0" fontId="11" fillId="4" borderId="6" xfId="3" applyFont="1" applyFill="1" applyBorder="1" applyAlignment="1">
      <alignment horizontal="left" vertical="top" wrapText="1"/>
    </xf>
    <xf numFmtId="0" fontId="11" fillId="7" borderId="6" xfId="3" applyFont="1" applyFill="1" applyBorder="1" applyAlignment="1">
      <alignment horizontal="left" vertical="top" wrapText="1"/>
    </xf>
    <xf numFmtId="0" fontId="11" fillId="5" borderId="6" xfId="3" applyFont="1" applyFill="1" applyBorder="1" applyAlignment="1">
      <alignment horizontal="left" vertical="top" wrapText="1"/>
    </xf>
    <xf numFmtId="0" fontId="11" fillId="7" borderId="5" xfId="3" applyFont="1" applyFill="1" applyBorder="1" applyAlignment="1">
      <alignment horizontal="left" vertical="top" wrapText="1"/>
    </xf>
    <xf numFmtId="167" fontId="9" fillId="0" borderId="2" xfId="1" applyNumberFormat="1" applyFont="1" applyFill="1" applyBorder="1" applyAlignment="1">
      <alignment wrapText="1"/>
    </xf>
    <xf numFmtId="0" fontId="9" fillId="0" borderId="3" xfId="0" applyFont="1" applyBorder="1" applyAlignment="1"/>
    <xf numFmtId="0" fontId="8" fillId="0" borderId="6" xfId="3" applyFont="1" applyFill="1" applyBorder="1" applyAlignment="1">
      <alignment horizontal="center"/>
    </xf>
    <xf numFmtId="0" fontId="8" fillId="0" borderId="5" xfId="3" applyFont="1" applyFill="1" applyBorder="1" applyAlignment="1">
      <alignment horizontal="center"/>
    </xf>
    <xf numFmtId="0" fontId="8" fillId="0" borderId="1" xfId="3" applyFont="1" applyFill="1" applyBorder="1" applyAlignment="1">
      <alignment horizontal="center"/>
    </xf>
    <xf numFmtId="0" fontId="8" fillId="7" borderId="2" xfId="6" applyFont="1" applyFill="1" applyBorder="1" applyAlignment="1">
      <alignment horizontal="center"/>
    </xf>
    <xf numFmtId="0" fontId="9" fillId="0" borderId="2" xfId="0" applyFont="1" applyBorder="1" applyAlignment="1"/>
    <xf numFmtId="0" fontId="9" fillId="8" borderId="5" xfId="0" applyFont="1" applyFill="1" applyBorder="1" applyAlignment="1"/>
    <xf numFmtId="0" fontId="9" fillId="8" borderId="1" xfId="0" applyFont="1" applyFill="1" applyBorder="1" applyAlignment="1"/>
    <xf numFmtId="0" fontId="9" fillId="0" borderId="0" xfId="6" applyFont="1" applyFill="1" applyBorder="1" applyAlignment="1"/>
    <xf numFmtId="165" fontId="9" fillId="0" borderId="0" xfId="6" applyNumberFormat="1" applyFont="1" applyFill="1" applyBorder="1" applyAlignment="1">
      <alignment horizontal="center"/>
    </xf>
    <xf numFmtId="0" fontId="9" fillId="0" borderId="4" xfId="0" applyFont="1" applyBorder="1" applyAlignment="1"/>
    <xf numFmtId="0" fontId="9" fillId="2" borderId="2" xfId="0" applyFont="1" applyFill="1" applyBorder="1" applyAlignment="1"/>
    <xf numFmtId="6" fontId="9" fillId="0" borderId="3" xfId="0" applyNumberFormat="1" applyFont="1" applyBorder="1" applyAlignment="1"/>
    <xf numFmtId="0" fontId="9" fillId="4" borderId="5" xfId="0" applyFont="1" applyFill="1" applyBorder="1" applyAlignment="1"/>
    <xf numFmtId="0" fontId="9" fillId="4" borderId="1" xfId="0" applyFont="1" applyFill="1" applyBorder="1" applyAlignment="1"/>
    <xf numFmtId="0" fontId="9" fillId="0" borderId="2" xfId="0" applyFont="1" applyFill="1" applyBorder="1" applyAlignment="1"/>
    <xf numFmtId="0" fontId="9" fillId="5" borderId="5" xfId="0" applyFont="1" applyFill="1" applyBorder="1" applyAlignment="1"/>
    <xf numFmtId="0" fontId="9" fillId="5" borderId="1" xfId="0" applyFont="1" applyFill="1" applyBorder="1" applyAlignment="1"/>
    <xf numFmtId="0" fontId="9" fillId="7" borderId="5" xfId="0" applyFont="1" applyFill="1" applyBorder="1" applyAlignment="1"/>
    <xf numFmtId="0" fontId="9" fillId="7" borderId="1" xfId="0" applyFont="1" applyFill="1" applyBorder="1" applyAlignment="1"/>
    <xf numFmtId="9" fontId="9" fillId="0" borderId="2" xfId="0" applyNumberFormat="1" applyFont="1" applyBorder="1" applyAlignment="1"/>
    <xf numFmtId="9" fontId="9" fillId="0" borderId="2" xfId="4" applyFont="1" applyBorder="1" applyAlignment="1"/>
    <xf numFmtId="10" fontId="9" fillId="0" borderId="2" xfId="0" applyNumberFormat="1" applyFont="1" applyBorder="1" applyAlignment="1"/>
    <xf numFmtId="0" fontId="8" fillId="0" borderId="0" xfId="6" applyFont="1" applyFill="1" applyBorder="1" applyAlignment="1"/>
    <xf numFmtId="9" fontId="9" fillId="0" borderId="0" xfId="4" applyFont="1" applyFill="1" applyBorder="1" applyAlignment="1"/>
    <xf numFmtId="0" fontId="11" fillId="7" borderId="1" xfId="3" applyFont="1" applyFill="1" applyBorder="1" applyAlignment="1">
      <alignment horizontal="left" wrapText="1"/>
    </xf>
    <xf numFmtId="164" fontId="9" fillId="0" borderId="0" xfId="6" applyNumberFormat="1" applyFont="1" applyFill="1" applyBorder="1" applyAlignment="1"/>
    <xf numFmtId="10" fontId="9" fillId="0" borderId="0" xfId="6" applyNumberFormat="1" applyFont="1" applyFill="1" applyBorder="1" applyAlignment="1"/>
    <xf numFmtId="167" fontId="9" fillId="0" borderId="2" xfId="1" applyNumberFormat="1" applyFont="1" applyBorder="1" applyAlignment="1"/>
    <xf numFmtId="6" fontId="9" fillId="0" borderId="2" xfId="0" applyNumberFormat="1" applyFont="1" applyBorder="1" applyAlignment="1"/>
    <xf numFmtId="6" fontId="9" fillId="0" borderId="2" xfId="0" applyNumberFormat="1" applyFont="1" applyFill="1" applyBorder="1" applyAlignment="1"/>
    <xf numFmtId="8" fontId="9" fillId="0" borderId="2" xfId="0" applyNumberFormat="1" applyFont="1" applyBorder="1" applyAlignment="1"/>
    <xf numFmtId="9" fontId="9" fillId="0" borderId="2" xfId="4" applyFont="1" applyFill="1" applyBorder="1" applyAlignment="1"/>
    <xf numFmtId="0" fontId="9" fillId="2" borderId="0" xfId="6" applyFont="1" applyFill="1" applyBorder="1" applyAlignment="1"/>
    <xf numFmtId="0" fontId="8" fillId="0" borderId="2" xfId="3" applyFont="1" applyFill="1" applyBorder="1" applyAlignment="1">
      <alignment wrapText="1"/>
    </xf>
    <xf numFmtId="9" fontId="9" fillId="0" borderId="2" xfId="4" applyNumberFormat="1" applyFont="1" applyBorder="1" applyAlignment="1"/>
    <xf numFmtId="167" fontId="9" fillId="0" borderId="2" xfId="1" applyNumberFormat="1" applyFont="1" applyFill="1" applyBorder="1" applyAlignment="1"/>
    <xf numFmtId="0" fontId="9" fillId="2" borderId="2" xfId="1" applyNumberFormat="1" applyFont="1" applyFill="1" applyBorder="1" applyAlignment="1"/>
    <xf numFmtId="3" fontId="9" fillId="0" borderId="2" xfId="1" applyNumberFormat="1" applyFont="1" applyBorder="1" applyAlignment="1"/>
    <xf numFmtId="9" fontId="9" fillId="0" borderId="0" xfId="6" applyNumberFormat="1" applyFont="1" applyFill="1" applyBorder="1" applyAlignment="1"/>
    <xf numFmtId="0" fontId="9" fillId="0" borderId="0" xfId="0" applyFont="1" applyAlignment="1"/>
    <xf numFmtId="0" fontId="10" fillId="0" borderId="0" xfId="6" applyFont="1" applyFill="1" applyBorder="1" applyAlignment="1"/>
    <xf numFmtId="9" fontId="10" fillId="0" borderId="0" xfId="6" applyNumberFormat="1" applyFont="1" applyFill="1" applyBorder="1" applyAlignment="1"/>
    <xf numFmtId="1" fontId="9" fillId="0" borderId="0" xfId="6" applyNumberFormat="1" applyFont="1" applyFill="1" applyBorder="1" applyAlignment="1"/>
    <xf numFmtId="1" fontId="10" fillId="0" borderId="0" xfId="6" applyNumberFormat="1" applyFont="1" applyFill="1" applyBorder="1" applyAlignment="1"/>
    <xf numFmtId="166" fontId="9" fillId="0" borderId="0" xfId="6" applyNumberFormat="1" applyFont="1" applyFill="1" applyBorder="1" applyAlignment="1"/>
    <xf numFmtId="3" fontId="9" fillId="0" borderId="0" xfId="6" applyNumberFormat="1" applyFont="1" applyFill="1" applyBorder="1" applyAlignment="1"/>
    <xf numFmtId="2" fontId="10" fillId="0" borderId="0" xfId="6" applyNumberFormat="1" applyFont="1" applyFill="1" applyBorder="1" applyAlignment="1"/>
    <xf numFmtId="10" fontId="10" fillId="0" borderId="0" xfId="6" applyNumberFormat="1" applyFont="1" applyFill="1" applyBorder="1" applyAlignment="1"/>
    <xf numFmtId="10" fontId="9" fillId="0" borderId="0" xfId="3" applyNumberFormat="1" applyFont="1" applyFill="1" applyBorder="1" applyAlignment="1">
      <alignment wrapText="1"/>
    </xf>
    <xf numFmtId="9" fontId="9" fillId="0" borderId="0" xfId="3" applyNumberFormat="1" applyFont="1" applyFill="1" applyBorder="1" applyAlignment="1">
      <alignment wrapText="1"/>
    </xf>
    <xf numFmtId="0" fontId="9" fillId="0" borderId="0" xfId="6" applyFont="1" applyBorder="1" applyAlignment="1"/>
    <xf numFmtId="164" fontId="10" fillId="0" borderId="0" xfId="6" applyNumberFormat="1" applyFont="1" applyFill="1" applyBorder="1" applyAlignment="1"/>
    <xf numFmtId="0" fontId="9" fillId="0" borderId="0" xfId="6" applyNumberFormat="1" applyFont="1" applyFill="1" applyBorder="1" applyAlignment="1"/>
    <xf numFmtId="4" fontId="9" fillId="0" borderId="0" xfId="6" applyNumberFormat="1" applyFont="1" applyFill="1" applyBorder="1" applyAlignment="1"/>
    <xf numFmtId="0" fontId="9" fillId="0" borderId="0" xfId="6" applyFont="1" applyAlignment="1"/>
    <xf numFmtId="0" fontId="8" fillId="6" borderId="2" xfId="3" applyFont="1" applyFill="1" applyBorder="1" applyAlignment="1">
      <alignment wrapText="1"/>
    </xf>
    <xf numFmtId="9" fontId="9" fillId="2" borderId="2" xfId="0" applyNumberFormat="1" applyFont="1" applyFill="1" applyBorder="1" applyAlignment="1"/>
    <xf numFmtId="0" fontId="8" fillId="0" borderId="2" xfId="3" applyFont="1" applyFill="1" applyBorder="1" applyAlignment="1">
      <alignment horizontal="left" wrapText="1"/>
    </xf>
    <xf numFmtId="0" fontId="8" fillId="6" borderId="0" xfId="6" applyFont="1" applyFill="1" applyAlignment="1">
      <alignment horizontal="center"/>
    </xf>
    <xf numFmtId="0" fontId="8" fillId="6" borderId="3" xfId="3" applyFont="1" applyFill="1" applyBorder="1" applyAlignment="1">
      <alignment horizontal="left"/>
    </xf>
    <xf numFmtId="9" fontId="8" fillId="0" borderId="4" xfId="4" applyFont="1" applyFill="1" applyBorder="1" applyAlignment="1">
      <alignment horizontal="left" wrapText="1"/>
    </xf>
    <xf numFmtId="0" fontId="8" fillId="6" borderId="4" xfId="3" applyFont="1" applyFill="1" applyBorder="1" applyAlignment="1">
      <alignment horizontal="left" wrapText="1"/>
    </xf>
    <xf numFmtId="1" fontId="8" fillId="0" borderId="2" xfId="3" applyNumberFormat="1" applyFont="1" applyFill="1" applyBorder="1" applyAlignment="1">
      <alignment wrapText="1"/>
    </xf>
    <xf numFmtId="0" fontId="8" fillId="6" borderId="3" xfId="3" applyFont="1" applyFill="1" applyBorder="1" applyAlignment="1">
      <alignment wrapText="1"/>
    </xf>
    <xf numFmtId="0" fontId="8" fillId="4" borderId="5" xfId="3" applyFont="1" applyFill="1" applyBorder="1" applyAlignment="1">
      <alignment horizontal="left" wrapText="1"/>
    </xf>
    <xf numFmtId="0" fontId="8" fillId="6" borderId="4" xfId="3" applyFont="1" applyFill="1" applyBorder="1" applyAlignment="1">
      <alignment wrapText="1"/>
    </xf>
    <xf numFmtId="0" fontId="8" fillId="0" borderId="4" xfId="3" applyFont="1" applyFill="1" applyBorder="1" applyAlignment="1">
      <alignment wrapText="1"/>
    </xf>
    <xf numFmtId="1" fontId="8" fillId="0" borderId="4" xfId="3" applyNumberFormat="1" applyFont="1" applyFill="1" applyBorder="1" applyAlignment="1">
      <alignment wrapText="1"/>
    </xf>
    <xf numFmtId="9" fontId="8" fillId="0" borderId="2" xfId="4" applyFont="1" applyFill="1" applyBorder="1" applyAlignment="1">
      <alignment horizontal="left" wrapText="1"/>
    </xf>
    <xf numFmtId="0" fontId="8" fillId="5" borderId="5" xfId="3" applyFont="1" applyFill="1" applyBorder="1" applyAlignment="1">
      <alignment horizontal="left" wrapText="1"/>
    </xf>
    <xf numFmtId="0" fontId="8" fillId="7" borderId="5" xfId="3" applyFont="1" applyFill="1" applyBorder="1" applyAlignment="1">
      <alignment horizontal="left" wrapText="1"/>
    </xf>
    <xf numFmtId="9" fontId="8" fillId="0" borderId="2" xfId="4" applyFont="1" applyFill="1" applyBorder="1" applyAlignment="1">
      <alignment wrapText="1"/>
    </xf>
    <xf numFmtId="0" fontId="8" fillId="6" borderId="2" xfId="3" applyFont="1" applyFill="1" applyBorder="1" applyAlignment="1">
      <alignment horizontal="left" wrapText="1"/>
    </xf>
    <xf numFmtId="9" fontId="8" fillId="0" borderId="2" xfId="3" applyNumberFormat="1" applyFont="1" applyFill="1" applyBorder="1" applyAlignment="1">
      <alignment wrapText="1"/>
    </xf>
    <xf numFmtId="1" fontId="8" fillId="0" borderId="2" xfId="4" applyNumberFormat="1" applyFont="1" applyFill="1" applyBorder="1" applyAlignment="1">
      <alignment wrapText="1"/>
    </xf>
    <xf numFmtId="0" fontId="8" fillId="0" borderId="2" xfId="4" applyNumberFormat="1" applyFont="1" applyFill="1" applyBorder="1" applyAlignment="1">
      <alignment wrapText="1"/>
    </xf>
    <xf numFmtId="1" fontId="8" fillId="6" borderId="2" xfId="3" applyNumberFormat="1" applyFont="1" applyFill="1" applyBorder="1" applyAlignment="1">
      <alignment wrapText="1"/>
    </xf>
    <xf numFmtId="1" fontId="8" fillId="0" borderId="2" xfId="1" applyNumberFormat="1" applyFont="1" applyFill="1" applyBorder="1" applyAlignment="1">
      <alignment wrapText="1"/>
    </xf>
    <xf numFmtId="167" fontId="8" fillId="0" borderId="2" xfId="1" applyNumberFormat="1" applyFont="1" applyFill="1" applyBorder="1" applyAlignment="1">
      <alignment wrapText="1"/>
    </xf>
    <xf numFmtId="166" fontId="8" fillId="0" borderId="2" xfId="3" applyNumberFormat="1" applyFont="1" applyFill="1" applyBorder="1" applyAlignment="1">
      <alignment wrapText="1"/>
    </xf>
    <xf numFmtId="164" fontId="8" fillId="6" borderId="2" xfId="3" applyNumberFormat="1" applyFont="1" applyFill="1" applyBorder="1" applyAlignment="1">
      <alignment wrapText="1"/>
    </xf>
    <xf numFmtId="164" fontId="8" fillId="0" borderId="2" xfId="3" applyNumberFormat="1" applyFont="1" applyFill="1" applyBorder="1" applyAlignment="1">
      <alignment wrapText="1"/>
    </xf>
    <xf numFmtId="9" fontId="8" fillId="0" borderId="2" xfId="4" applyNumberFormat="1" applyFont="1" applyFill="1" applyBorder="1" applyAlignment="1">
      <alignment wrapText="1"/>
    </xf>
    <xf numFmtId="164" fontId="8" fillId="6" borderId="2" xfId="6" applyNumberFormat="1" applyFont="1" applyFill="1" applyBorder="1" applyAlignment="1">
      <alignment wrapText="1"/>
    </xf>
    <xf numFmtId="164" fontId="8" fillId="0" borderId="2" xfId="6" applyNumberFormat="1" applyFont="1" applyFill="1" applyBorder="1" applyAlignment="1">
      <alignment wrapText="1"/>
    </xf>
    <xf numFmtId="0" fontId="8" fillId="6" borderId="2" xfId="6" applyFont="1" applyFill="1" applyBorder="1" applyAlignment="1">
      <alignment wrapText="1"/>
    </xf>
    <xf numFmtId="1" fontId="8" fillId="0" borderId="2" xfId="6" applyNumberFormat="1" applyFont="1" applyFill="1" applyBorder="1" applyAlignment="1">
      <alignment wrapText="1"/>
    </xf>
    <xf numFmtId="0" fontId="8" fillId="0" borderId="0" xfId="3" applyFont="1" applyFill="1" applyBorder="1" applyAlignment="1">
      <alignment wrapText="1"/>
    </xf>
    <xf numFmtId="0" fontId="8" fillId="0" borderId="0" xfId="3" applyFont="1" applyFill="1" applyBorder="1" applyAlignment="1"/>
    <xf numFmtId="0" fontId="15" fillId="0" borderId="0" xfId="6" applyFont="1" applyFill="1" applyBorder="1" applyAlignment="1"/>
    <xf numFmtId="0" fontId="15" fillId="0" borderId="0" xfId="6" applyFont="1" applyFill="1" applyBorder="1" applyAlignment="1">
      <alignment horizontal="left"/>
    </xf>
    <xf numFmtId="0" fontId="8" fillId="0" borderId="0" xfId="6" applyFont="1" applyAlignment="1"/>
    <xf numFmtId="0" fontId="9" fillId="6" borderId="2" xfId="0" applyFont="1" applyFill="1" applyBorder="1" applyAlignment="1"/>
    <xf numFmtId="0" fontId="16" fillId="8" borderId="6" xfId="7" applyFill="1" applyBorder="1" applyAlignment="1">
      <alignment wrapText="1"/>
    </xf>
    <xf numFmtId="0" fontId="17" fillId="0" borderId="0" xfId="0" applyFont="1" applyAlignment="1">
      <alignment wrapText="1"/>
    </xf>
  </cellXfs>
  <cellStyles count="8">
    <cellStyle name="Currency" xfId="1" builtinId="4"/>
    <cellStyle name="Hyperlink" xfId="7" builtinId="8"/>
    <cellStyle name="Normal" xfId="0" builtinId="0"/>
    <cellStyle name="Normal 2" xfId="2" xr:uid="{00000000-0005-0000-0000-000003000000}"/>
    <cellStyle name="Normal 3" xfId="5" xr:uid="{00000000-0005-0000-0000-000004000000}"/>
    <cellStyle name="Normal 3 2" xfId="6" xr:uid="{00000000-0005-0000-0000-000005000000}"/>
    <cellStyle name="Normal_2007 Affiliate health data.xls" xfId="3" xr:uid="{00000000-0005-0000-0000-000006000000}"/>
    <cellStyle name="Percent" xfId="4" builtinId="5"/>
  </cellStyles>
  <dxfs count="0"/>
  <tableStyles count="0" defaultTableStyle="TableStyleMedium2" defaultPivotStyle="PivotStyleLight16"/>
  <colors>
    <mruColors>
      <color rgb="FFFF0000"/>
      <color rgb="FFB93D90"/>
      <color rgb="FFFF99FF"/>
      <color rgb="FF66FFCC"/>
      <color rgb="FF00823B"/>
      <color rgb="FF857B4B"/>
      <color rgb="FF2A4464"/>
      <color rgb="FF19283B"/>
      <color rgb="FF6841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1510992554191E-2"/>
          <c:y val="3.8556933201963225E-2"/>
          <c:w val="0.87392299888894254"/>
          <c:h val="0.96561965148040751"/>
        </c:manualLayout>
      </c:layout>
      <c:pieChart>
        <c:varyColors val="1"/>
        <c:ser>
          <c:idx val="0"/>
          <c:order val="0"/>
          <c:spPr>
            <a:effectLst/>
          </c:spPr>
          <c:dPt>
            <c:idx val="0"/>
            <c:bubble3D val="0"/>
            <c:spPr>
              <a:solidFill>
                <a:schemeClr val="accent1"/>
              </a:solidFill>
              <a:ln>
                <a:noFill/>
              </a:ln>
              <a:effectLst/>
            </c:spPr>
            <c:extLst>
              <c:ext xmlns:c16="http://schemas.microsoft.com/office/drawing/2014/chart" uri="{C3380CC4-5D6E-409C-BE32-E72D297353CC}">
                <c16:uniqueId val="{00000001-8830-4764-8354-2995C488297A}"/>
              </c:ext>
            </c:extLst>
          </c:dPt>
          <c:dPt>
            <c:idx val="1"/>
            <c:bubble3D val="0"/>
            <c:spPr>
              <a:solidFill>
                <a:schemeClr val="accent2"/>
              </a:solidFill>
              <a:ln>
                <a:noFill/>
              </a:ln>
              <a:effectLst/>
            </c:spPr>
            <c:extLst>
              <c:ext xmlns:c16="http://schemas.microsoft.com/office/drawing/2014/chart" uri="{C3380CC4-5D6E-409C-BE32-E72D297353CC}">
                <c16:uniqueId val="{00000003-8830-4764-8354-2995C488297A}"/>
              </c:ext>
            </c:extLst>
          </c:dPt>
          <c:dPt>
            <c:idx val="2"/>
            <c:bubble3D val="0"/>
            <c:spPr>
              <a:solidFill>
                <a:schemeClr val="accent3"/>
              </a:solidFill>
              <a:ln>
                <a:noFill/>
              </a:ln>
              <a:effectLst/>
            </c:spPr>
            <c:extLst>
              <c:ext xmlns:c16="http://schemas.microsoft.com/office/drawing/2014/chart" uri="{C3380CC4-5D6E-409C-BE32-E72D297353CC}">
                <c16:uniqueId val="{00000005-8830-4764-8354-2995C488297A}"/>
              </c:ext>
            </c:extLst>
          </c:dPt>
          <c:dLbls>
            <c:dLbl>
              <c:idx val="0"/>
              <c:layout>
                <c:manualLayout>
                  <c:x val="-0.1955684545623268"/>
                  <c:y val="0.10048480901223392"/>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1203487293054041"/>
                      <c:h val="0.28463644321254888"/>
                    </c:manualLayout>
                  </c15:layout>
                </c:ext>
                <c:ext xmlns:c16="http://schemas.microsoft.com/office/drawing/2014/chart" uri="{C3380CC4-5D6E-409C-BE32-E72D297353CC}">
                  <c16:uniqueId val="{00000001-8830-4764-8354-2995C488297A}"/>
                </c:ext>
              </c:extLst>
            </c:dLbl>
            <c:dLbl>
              <c:idx val="1"/>
              <c:layout>
                <c:manualLayout>
                  <c:x val="-0.13732867878589605"/>
                  <c:y val="-3.3690936545071583E-2"/>
                </c:manualLayout>
              </c:layout>
              <c:numFmt formatCode="0.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830-4764-8354-2995C488297A}"/>
                </c:ext>
              </c:extLst>
            </c:dLbl>
            <c:dLbl>
              <c:idx val="2"/>
              <c:layout>
                <c:manualLayout>
                  <c:x val="0.18861415804490131"/>
                  <c:y val="-0.16814319231035105"/>
                </c:manualLayout>
              </c:layout>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24699116380462854"/>
                      <c:h val="0.23703837578570125"/>
                    </c:manualLayout>
                  </c15:layout>
                </c:ext>
                <c:ext xmlns:c16="http://schemas.microsoft.com/office/drawing/2014/chart" uri="{C3380CC4-5D6E-409C-BE32-E72D297353CC}">
                  <c16:uniqueId val="{00000005-8830-4764-8354-2995C488297A}"/>
                </c:ext>
              </c:extLst>
            </c:dLbl>
            <c:numFmt formatCode="0.0%" sourceLinked="0"/>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bestFit"/>
            <c:showLegendKey val="0"/>
            <c:showVal val="0"/>
            <c:showCatName val="1"/>
            <c:showSerName val="0"/>
            <c:showPercent val="1"/>
            <c:showBubbleSize val="0"/>
            <c:showLeaderLines val="0"/>
            <c:extLst>
              <c:ext xmlns:c15="http://schemas.microsoft.com/office/drawing/2012/chart" uri="{CE6537A1-D6FC-4f65-9D91-7224C49458BB}"/>
            </c:extLst>
          </c:dLbls>
          <c:cat>
            <c:numLit>
              <c:formatCode>General</c:formatCode>
              <c:ptCount val="3"/>
            </c:numLit>
          </c:cat>
          <c:val>
            <c:numLit>
              <c:formatCode>General</c:formatCode>
              <c:ptCount val="3"/>
            </c:numLit>
          </c:val>
          <c:extLst>
            <c:ext xmlns:c16="http://schemas.microsoft.com/office/drawing/2014/chart" uri="{C3380CC4-5D6E-409C-BE32-E72D297353CC}">
              <c16:uniqueId val="{00000006-8830-4764-8354-2995C488297A}"/>
            </c:ext>
          </c:extLst>
        </c:ser>
        <c:dLbls>
          <c:dLblPos val="ctr"/>
          <c:showLegendKey val="0"/>
          <c:showVal val="0"/>
          <c:showCatName val="0"/>
          <c:showSerName val="0"/>
          <c:showPercent val="1"/>
          <c:showBubbleSize val="0"/>
          <c:showLeaderLines val="0"/>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134937</xdr:colOff>
      <xdr:row>0</xdr:row>
      <xdr:rowOff>126999</xdr:rowOff>
    </xdr:from>
    <xdr:to>
      <xdr:col>9</xdr:col>
      <xdr:colOff>579436</xdr:colOff>
      <xdr:row>77</xdr:row>
      <xdr:rowOff>87313</xdr:rowOff>
    </xdr:to>
    <xdr:sp macro="" textlink="">
      <xdr:nvSpPr>
        <xdr:cNvPr id="2" name="TextBox 1">
          <a:extLst>
            <a:ext uri="{FF2B5EF4-FFF2-40B4-BE49-F238E27FC236}">
              <a16:creationId xmlns:a16="http://schemas.microsoft.com/office/drawing/2014/main" id="{CB97ADA0-39BE-4D85-86A2-33D36A855536}"/>
            </a:ext>
          </a:extLst>
        </xdr:cNvPr>
        <xdr:cNvSpPr txBox="1"/>
      </xdr:nvSpPr>
      <xdr:spPr>
        <a:xfrm>
          <a:off x="134937" y="126999"/>
          <a:ext cx="5945187" cy="12184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fontAlgn="base"/>
          <a:endParaRPr lang="en-US" sz="1100" b="0" i="0" u="none" strike="noStrike">
            <a:solidFill>
              <a:schemeClr val="dk1"/>
            </a:solidFill>
            <a:effectLst/>
            <a:latin typeface="+mn-lt"/>
            <a:ea typeface="+mn-ea"/>
            <a:cs typeface="+mn-cs"/>
          </a:endParaRPr>
        </a:p>
        <a:p>
          <a:pPr rtl="0" fontAlgn="base"/>
          <a:endParaRPr lang="en-US" sz="1100" b="0" i="0" u="none" strike="noStrike">
            <a:solidFill>
              <a:schemeClr val="dk1"/>
            </a:solidFill>
            <a:effectLst/>
            <a:latin typeface="+mn-lt"/>
            <a:ea typeface="+mn-ea"/>
            <a:cs typeface="+mn-cs"/>
          </a:endParaRPr>
        </a:p>
        <a:p>
          <a:pPr rtl="0" fontAlgn="base"/>
          <a:endParaRPr lang="en-US" sz="1100" b="0" i="0" u="none" strike="noStrike">
            <a:solidFill>
              <a:schemeClr val="dk1"/>
            </a:solidFill>
            <a:effectLst/>
            <a:latin typeface="+mn-lt"/>
            <a:ea typeface="+mn-ea"/>
            <a:cs typeface="+mn-cs"/>
          </a:endParaRPr>
        </a:p>
        <a:p>
          <a:pPr rtl="0" fontAlgn="base"/>
          <a:endParaRPr lang="en-US" sz="1100" b="0"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					</a:t>
          </a:r>
        </a:p>
        <a:p>
          <a:pPr rtl="0" fontAlgn="base"/>
          <a:endParaRPr lang="en-US" sz="1100" b="0" i="0" u="none" strike="noStrike">
            <a:solidFill>
              <a:schemeClr val="dk1"/>
            </a:solidFill>
            <a:effectLst/>
            <a:latin typeface="+mn-lt"/>
            <a:ea typeface="+mn-ea"/>
            <a:cs typeface="+mn-cs"/>
          </a:endParaRPr>
        </a:p>
        <a:p>
          <a:pPr rtl="0" fontAlgn="base"/>
          <a:endParaRPr lang="en-US" sz="1100" b="0" i="0" u="none" strike="noStrike">
            <a:solidFill>
              <a:schemeClr val="dk1"/>
            </a:solidFill>
            <a:effectLst/>
            <a:latin typeface="+mn-lt"/>
            <a:ea typeface="+mn-ea"/>
            <a:cs typeface="+mn-cs"/>
          </a:endParaRPr>
        </a:p>
        <a:p>
          <a:pPr rtl="0" fontAlgn="base"/>
          <a:r>
            <a:rPr lang="en-US" sz="1100" b="0" i="0" u="none" strike="noStrike">
              <a:solidFill>
                <a:schemeClr val="dk1"/>
              </a:solidFill>
              <a:effectLst/>
              <a:latin typeface="+mn-lt"/>
              <a:ea typeface="+mn-ea"/>
              <a:cs typeface="+mn-cs"/>
            </a:rPr>
            <a:t>					October 08, 2019</a:t>
          </a:r>
        </a:p>
        <a:p>
          <a:pPr rtl="0"/>
          <a:r>
            <a:rPr lang="en-US" sz="1100" b="0" i="0" u="none" strike="noStrike">
              <a:solidFill>
                <a:schemeClr val="dk1"/>
              </a:solidFill>
              <a:effectLst/>
              <a:latin typeface="+mn-lt"/>
              <a:ea typeface="+mn-ea"/>
              <a:cs typeface="+mn-cs"/>
            </a:rPr>
            <a:t>Dear SVP Network, </a:t>
          </a:r>
          <a:endParaRPr lang="en-US" b="0">
            <a:effectLst/>
          </a:endParaRPr>
        </a:p>
        <a:p>
          <a:pPr rtl="0"/>
          <a:br>
            <a:rPr lang="en-US" b="0">
              <a:effectLst/>
            </a:rPr>
          </a:br>
          <a:r>
            <a:rPr lang="en-US" sz="1100" b="0" i="0" u="none" strike="noStrike">
              <a:solidFill>
                <a:schemeClr val="dk1"/>
              </a:solidFill>
              <a:effectLst/>
              <a:latin typeface="+mn-lt"/>
              <a:ea typeface="+mn-ea"/>
              <a:cs typeface="+mn-cs"/>
            </a:rPr>
            <a:t>SVP International (SVPI) is pleased to release the 2018 Network Data which provides insights into the operations of SVP affiliate organizations and the SVP global network as a whole. This data was collected from affiliate staff members between June and September of 2019. Thirty-two of 43 network affiliates submitted data. Seven Indian affiliates and two Chinese affiliates aggregated their data into country-wide submissions, respectively.</a:t>
          </a:r>
          <a:endParaRPr lang="en-US" b="0">
            <a:effectLst/>
          </a:endParaRPr>
        </a:p>
        <a:p>
          <a:pPr rtl="0"/>
          <a:br>
            <a:rPr lang="en-US" b="0">
              <a:effectLst/>
            </a:rPr>
          </a:br>
          <a:r>
            <a:rPr lang="en-US" sz="1100" b="0" i="0" u="none" strike="noStrike">
              <a:solidFill>
                <a:schemeClr val="dk1"/>
              </a:solidFill>
              <a:effectLst/>
              <a:latin typeface="+mn-lt"/>
              <a:ea typeface="+mn-ea"/>
              <a:cs typeface="+mn-cs"/>
            </a:rPr>
            <a:t>Since 2005, SVPI has collected approximately 140 data points from affiliates in the network on an annual basis. This set of network data has come to be known as the Affiliate Health Data, which is a bit of a misnomer. In truth this data helps us understand our footprint. We can reliably look to this data to tell us how large SVP is by the measures of Partners, Staff, investees, grants made, and revenue. Because we’ve collected this data for 11 years, we can see how our footprint has changed over time, and we encourage affiliates to use this data to benchmark themselves across specific data points. </a:t>
          </a:r>
          <a:endParaRPr lang="en-US" b="0">
            <a:effectLst/>
          </a:endParaRPr>
        </a:p>
        <a:p>
          <a:pPr rtl="0"/>
          <a:br>
            <a:rPr lang="en-US" b="0">
              <a:effectLst/>
            </a:rPr>
          </a:br>
          <a:r>
            <a:rPr lang="en-US" sz="1100" b="0" i="0" u="none" strike="noStrike">
              <a:solidFill>
                <a:schemeClr val="dk1"/>
              </a:solidFill>
              <a:effectLst/>
              <a:latin typeface="+mn-lt"/>
              <a:ea typeface="+mn-ea"/>
              <a:cs typeface="+mn-cs"/>
            </a:rPr>
            <a:t>We receive regular requests for this data from affiliates in the network but also from funders and potential partner organizations. At the same time, many affiliates have shared feedback that the network data collection and reporting process should be updated to address the following concerns:</a:t>
          </a:r>
          <a:endParaRPr lang="en-US" b="0">
            <a:effectLst/>
          </a:endParaRPr>
        </a:p>
        <a:p>
          <a:pPr lvl="1" rtl="0" fontAlgn="base"/>
          <a:br>
            <a:rPr lang="en-US" b="0">
              <a:effectLst/>
            </a:rPr>
          </a:br>
          <a:r>
            <a:rPr lang="en-US" sz="1100" b="0" i="1" u="none" strike="noStrike">
              <a:solidFill>
                <a:schemeClr val="dk1"/>
              </a:solidFill>
              <a:effectLst/>
              <a:latin typeface="+mn-lt"/>
              <a:ea typeface="+mn-ea"/>
              <a:cs typeface="+mn-cs"/>
            </a:rPr>
            <a:t>With variation and evolution across 43 affiliates, some questions are entirely irrelevant for many affiliates.</a:t>
          </a:r>
        </a:p>
        <a:p>
          <a:pPr lvl="1" rtl="0" fontAlgn="base"/>
          <a:endParaRPr lang="en-US" sz="1100" b="0" i="1" u="none" strike="noStrike">
            <a:solidFill>
              <a:schemeClr val="dk1"/>
            </a:solidFill>
            <a:effectLst/>
            <a:latin typeface="+mn-lt"/>
            <a:ea typeface="+mn-ea"/>
            <a:cs typeface="+mn-cs"/>
          </a:endParaRPr>
        </a:p>
        <a:p>
          <a:pPr lvl="1" rtl="0" fontAlgn="base"/>
          <a:r>
            <a:rPr lang="en-US" sz="1100" b="0" i="1" u="none" strike="noStrike">
              <a:solidFill>
                <a:schemeClr val="dk1"/>
              </a:solidFill>
              <a:effectLst/>
              <a:latin typeface="+mn-lt"/>
              <a:ea typeface="+mn-ea"/>
              <a:cs typeface="+mn-cs"/>
            </a:rPr>
            <a:t>The survey requires a significant investment of affiliate staff time to complete.</a:t>
          </a:r>
        </a:p>
        <a:p>
          <a:pPr lvl="1" rtl="0" fontAlgn="base"/>
          <a:endParaRPr lang="en-US" sz="1100" b="0" i="1" u="none" strike="noStrike">
            <a:solidFill>
              <a:schemeClr val="dk1"/>
            </a:solidFill>
            <a:effectLst/>
            <a:latin typeface="+mn-lt"/>
            <a:ea typeface="+mn-ea"/>
            <a:cs typeface="+mn-cs"/>
          </a:endParaRPr>
        </a:p>
        <a:p>
          <a:pPr lvl="1" rtl="0" fontAlgn="base"/>
          <a:r>
            <a:rPr lang="en-US" sz="1100" b="0" i="1" u="none" strike="noStrike">
              <a:solidFill>
                <a:schemeClr val="dk1"/>
              </a:solidFill>
              <a:effectLst/>
              <a:latin typeface="+mn-lt"/>
              <a:ea typeface="+mn-ea"/>
              <a:cs typeface="+mn-cs"/>
            </a:rPr>
            <a:t>Without full context, this data may cause internal or external stakeholders to draw false conclusions.</a:t>
          </a:r>
        </a:p>
        <a:p>
          <a:pPr lvl="1" rtl="0" fontAlgn="base"/>
          <a:endParaRPr lang="en-US" sz="1100" b="0" i="1" u="none" strike="noStrike">
            <a:solidFill>
              <a:schemeClr val="dk1"/>
            </a:solidFill>
            <a:effectLst/>
            <a:latin typeface="+mn-lt"/>
            <a:ea typeface="+mn-ea"/>
            <a:cs typeface="+mn-cs"/>
          </a:endParaRPr>
        </a:p>
        <a:p>
          <a:pPr lvl="1" rtl="0" fontAlgn="base"/>
          <a:r>
            <a:rPr lang="en-US" sz="1100" b="0" i="1" u="none" strike="noStrike">
              <a:solidFill>
                <a:schemeClr val="dk1"/>
              </a:solidFill>
              <a:effectLst/>
              <a:latin typeface="+mn-lt"/>
              <a:ea typeface="+mn-ea"/>
              <a:cs typeface="+mn-cs"/>
            </a:rPr>
            <a:t>These metrics and indicators were selected with a set of assumptions in 2005. Because the network has evolved significantly in the time since, these assumptions need to be revisited. </a:t>
          </a:r>
        </a:p>
        <a:p>
          <a:pPr lvl="1" rtl="0" fontAlgn="base"/>
          <a:endParaRPr lang="en-US" sz="1100" b="0" i="1" u="none" strike="noStrike">
            <a:solidFill>
              <a:schemeClr val="dk1"/>
            </a:solidFill>
            <a:effectLst/>
            <a:latin typeface="+mn-lt"/>
            <a:ea typeface="+mn-ea"/>
            <a:cs typeface="+mn-cs"/>
          </a:endParaRPr>
        </a:p>
        <a:p>
          <a:pPr lvl="1" rtl="0" fontAlgn="base"/>
          <a:r>
            <a:rPr lang="en-US" sz="1100" b="0" i="1" u="none" strike="noStrike">
              <a:solidFill>
                <a:schemeClr val="dk1"/>
              </a:solidFill>
              <a:effectLst/>
              <a:latin typeface="+mn-lt"/>
              <a:ea typeface="+mn-ea"/>
              <a:cs typeface="+mn-cs"/>
            </a:rPr>
            <a:t>Without all affiliates completing the data survey, network totals and averages numbers are not comprehensive.</a:t>
          </a:r>
        </a:p>
        <a:p>
          <a:pPr rtl="0"/>
          <a:br>
            <a:rPr lang="en-US" b="0">
              <a:effectLst/>
            </a:rPr>
          </a:br>
          <a:r>
            <a:rPr lang="en-US" sz="1100" b="0" i="0" u="none" strike="noStrike">
              <a:solidFill>
                <a:schemeClr val="dk1"/>
              </a:solidFill>
              <a:effectLst/>
              <a:latin typeface="+mn-lt"/>
              <a:ea typeface="+mn-ea"/>
              <a:cs typeface="+mn-cs"/>
            </a:rPr>
            <a:t>Because of these concerns, SVPI put the network data collection on hold in 2017. Without an immediate alternative solution, SVPI collected 2018 data to avoid losing another year of data in our now 12 years (11 consecutive) of data. In 2020, SVPI will develop and launch an updated Network Data collection and reporting methodology that will attempt to address the concerns above by measuring data most relevant to our global network and collective impact.</a:t>
          </a:r>
          <a:endParaRPr lang="en-US" b="0">
            <a:effectLst/>
          </a:endParaRPr>
        </a:p>
        <a:p>
          <a:pPr rtl="0"/>
          <a:br>
            <a:rPr lang="en-US" b="0">
              <a:effectLst/>
            </a:rPr>
          </a:br>
          <a:r>
            <a:rPr lang="en-US" sz="1100" b="0" i="0" u="none" strike="noStrike">
              <a:solidFill>
                <a:schemeClr val="dk1"/>
              </a:solidFill>
              <a:effectLst/>
              <a:latin typeface="+mn-lt"/>
              <a:ea typeface="+mn-ea"/>
              <a:cs typeface="+mn-cs"/>
            </a:rPr>
            <a:t>In the interim, we’re releasing the 2018 Network Data set in full, including affiliate notes, in lieu of our usual full report. We invite you to use the 2018 network data as a jumping off point, informing continued inquiry rather than conclusions. After 20+ years of philanthropy development and capacity building work, each SVP affiliate has evolved in unique and powerful ways. We hope you’ll see some of those variations in this data and that it will spark dialogue locally, but also with your colleagues across this global network. </a:t>
          </a:r>
          <a:endParaRPr lang="en-US" b="0">
            <a:effectLst/>
          </a:endParaRPr>
        </a:p>
        <a:p>
          <a:pPr rtl="0"/>
          <a:br>
            <a:rPr lang="en-US" b="0">
              <a:effectLst/>
            </a:rPr>
          </a:br>
          <a:br>
            <a:rPr lang="en-US" b="0">
              <a:effectLst/>
            </a:rPr>
          </a:br>
          <a:r>
            <a:rPr lang="en-US" sz="1100" b="0" i="0" u="none" strike="noStrike">
              <a:solidFill>
                <a:schemeClr val="dk1"/>
              </a:solidFill>
              <a:effectLst/>
              <a:latin typeface="+mn-lt"/>
              <a:ea typeface="+mn-ea"/>
              <a:cs typeface="+mn-cs"/>
            </a:rPr>
            <a:t>Thank you for your partnership,</a:t>
          </a:r>
          <a:endParaRPr lang="en-US" b="0">
            <a:effectLst/>
          </a:endParaRPr>
        </a:p>
        <a:p>
          <a:pPr rtl="0"/>
          <a:br>
            <a:rPr lang="en-US" b="0">
              <a:effectLst/>
            </a:rPr>
          </a:br>
          <a:br>
            <a:rPr lang="en-US" b="0">
              <a:effectLst/>
            </a:rPr>
          </a:br>
          <a:r>
            <a:rPr lang="en-US" sz="1100" b="0" i="0" u="none" strike="noStrike">
              <a:solidFill>
                <a:schemeClr val="dk1"/>
              </a:solidFill>
              <a:effectLst/>
              <a:latin typeface="+mn-lt"/>
              <a:ea typeface="+mn-ea"/>
              <a:cs typeface="+mn-cs"/>
            </a:rPr>
            <a:t>Emily Reitman</a:t>
          </a:r>
          <a:endParaRPr lang="en-US" b="0">
            <a:effectLst/>
          </a:endParaRPr>
        </a:p>
        <a:p>
          <a:pPr rtl="0"/>
          <a:r>
            <a:rPr lang="en-US" sz="1100" b="0" i="0" u="none" strike="noStrike">
              <a:solidFill>
                <a:schemeClr val="dk1"/>
              </a:solidFill>
              <a:effectLst/>
              <a:latin typeface="+mn-lt"/>
              <a:ea typeface="+mn-ea"/>
              <a:cs typeface="+mn-cs"/>
            </a:rPr>
            <a:t>SVPI Program Director</a:t>
          </a:r>
          <a:endParaRPr lang="en-US" b="0">
            <a:effectLst/>
          </a:endParaRPr>
        </a:p>
        <a:p>
          <a:endParaRPr lang="en-US"/>
        </a:p>
        <a:p>
          <a:endParaRPr lang="en-US"/>
        </a:p>
        <a:p>
          <a:pPr rtl="0"/>
          <a:r>
            <a:rPr lang="en-US" sz="1100" b="0" i="1" u="none" strike="noStrike">
              <a:solidFill>
                <a:schemeClr val="dk1"/>
              </a:solidFill>
              <a:effectLst/>
              <a:latin typeface="+mn-lt"/>
              <a:ea typeface="+mn-ea"/>
              <a:cs typeface="+mn-cs"/>
            </a:rPr>
            <a:t>Over 40 chapters strong and in 8 countries, Social Venture Partners is a global movement of over 3500 engaged donors, volunteers and skilled leaders who have invested in more than 900 individual nonprofits through $70 million (USD) in unrestricted grants. SVPI is supported in small part by dues from these affiliates, and majority funding comes from individual donors and strategic foundation partnerships.</a:t>
          </a:r>
          <a:endParaRPr lang="en-US" b="0">
            <a:effectLst/>
          </a:endParaRPr>
        </a:p>
        <a:p>
          <a:br>
            <a:rPr lang="en-US"/>
          </a:br>
          <a:br>
            <a:rPr lang="en-US"/>
          </a:br>
          <a:endParaRPr lang="en-US" sz="1100"/>
        </a:p>
      </xdr:txBody>
    </xdr:sp>
    <xdr:clientData/>
  </xdr:twoCellAnchor>
  <xdr:twoCellAnchor editAs="oneCell">
    <xdr:from>
      <xdr:col>0</xdr:col>
      <xdr:colOff>153711</xdr:colOff>
      <xdr:row>1</xdr:row>
      <xdr:rowOff>7938</xdr:rowOff>
    </xdr:from>
    <xdr:to>
      <xdr:col>9</xdr:col>
      <xdr:colOff>495720</xdr:colOff>
      <xdr:row>8</xdr:row>
      <xdr:rowOff>0</xdr:rowOff>
    </xdr:to>
    <xdr:pic>
      <xdr:nvPicPr>
        <xdr:cNvPr id="4" name="Picture 3">
          <a:extLst>
            <a:ext uri="{FF2B5EF4-FFF2-40B4-BE49-F238E27FC236}">
              <a16:creationId xmlns:a16="http://schemas.microsoft.com/office/drawing/2014/main" id="{094A1EC1-6914-48A8-ADC7-B924057C50CA}"/>
            </a:ext>
          </a:extLst>
        </xdr:cNvPr>
        <xdr:cNvPicPr>
          <a:picLocks noChangeAspect="1"/>
        </xdr:cNvPicPr>
      </xdr:nvPicPr>
      <xdr:blipFill>
        <a:blip xmlns:r="http://schemas.openxmlformats.org/officeDocument/2006/relationships" r:embed="rId1"/>
        <a:stretch>
          <a:fillRect/>
        </a:stretch>
      </xdr:blipFill>
      <xdr:spPr>
        <a:xfrm>
          <a:off x="153711" y="642938"/>
          <a:ext cx="5842697" cy="11033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37</xdr:col>
      <xdr:colOff>0</xdr:colOff>
      <xdr:row>124</xdr:row>
      <xdr:rowOff>285750</xdr:rowOff>
    </xdr:from>
    <xdr:ext cx="2543176" cy="2401358"/>
    <xdr:graphicFrame macro="">
      <xdr:nvGraphicFramePr>
        <xdr:cNvPr id="2" name="Chart 1">
          <a:extLst>
            <a:ext uri="{FF2B5EF4-FFF2-40B4-BE49-F238E27FC236}">
              <a16:creationId xmlns:a16="http://schemas.microsoft.com/office/drawing/2014/main" id="{8D8DBE4B-8288-4FDE-9C45-5AE59C0DD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oneCellAnchor>
</xdr:wsDr>
</file>

<file path=xl/theme/theme1.xml><?xml version="1.0" encoding="utf-8"?>
<a:theme xmlns:a="http://schemas.openxmlformats.org/drawingml/2006/main" name="Depth">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Depth">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Depth" id="{7BEAFC2A-325C-49C4-AC08-2B765DA903F9}" vid="{1735E755-43E6-43AA-ABA2-C989ECC79AF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D12B5-262E-44CC-8203-A5834EF565DC}">
  <dimension ref="A1"/>
  <sheetViews>
    <sheetView zoomScale="80" zoomScaleNormal="80" workbookViewId="0">
      <selection activeCell="L59" sqref="L59"/>
    </sheetView>
  </sheetViews>
  <sheetFormatPr defaultRowHeight="12.5" x14ac:dyDescent="0.25"/>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M266"/>
  <sheetViews>
    <sheetView tabSelected="1" zoomScaleNormal="100" workbookViewId="0">
      <pane xSplit="1" topLeftCell="B1" activePane="topRight" state="frozen"/>
      <selection activeCell="C1" sqref="C1"/>
      <selection pane="topRight" activeCell="B1" sqref="B1:E1"/>
    </sheetView>
  </sheetViews>
  <sheetFormatPr defaultColWidth="9.1796875" defaultRowHeight="13" x14ac:dyDescent="0.3"/>
  <cols>
    <col min="1" max="1" width="45" style="4" customWidth="1"/>
    <col min="2" max="2" width="5.7265625" style="93" customWidth="1"/>
    <col min="3" max="3" width="11.1796875" style="93" customWidth="1"/>
    <col min="4" max="4" width="9.90625" style="93" customWidth="1"/>
    <col min="5" max="5" width="10.54296875" style="93" customWidth="1"/>
    <col min="6" max="6" width="10" style="78" customWidth="1"/>
    <col min="7" max="7" width="9.54296875" style="78" customWidth="1"/>
    <col min="8" max="8" width="13.7265625" style="78" customWidth="1"/>
    <col min="9" max="9" width="10.54296875" style="78" customWidth="1"/>
    <col min="10" max="10" width="11.81640625" style="78" customWidth="1"/>
    <col min="11" max="11" width="12.26953125" style="78" customWidth="1"/>
    <col min="12" max="12" width="10" style="78" customWidth="1"/>
    <col min="13" max="13" width="9.54296875" style="78" customWidth="1"/>
    <col min="14" max="14" width="10" style="78" customWidth="1"/>
    <col min="15" max="15" width="10.26953125" style="78" customWidth="1"/>
    <col min="16" max="16" width="11" style="78" customWidth="1"/>
    <col min="17" max="17" width="10.81640625" style="78" customWidth="1"/>
    <col min="18" max="18" width="12" style="78" customWidth="1"/>
    <col min="19" max="19" width="11.6328125" style="78" customWidth="1"/>
    <col min="20" max="20" width="10.26953125" style="78" customWidth="1"/>
    <col min="21" max="21" width="11.453125" style="78" customWidth="1"/>
    <col min="22" max="22" width="10.26953125" style="78" customWidth="1"/>
    <col min="23" max="23" width="13" style="78" customWidth="1"/>
    <col min="24" max="24" width="11.453125" style="78" customWidth="1"/>
    <col min="25" max="25" width="12" style="78" customWidth="1"/>
    <col min="26" max="26" width="11.54296875" style="78" customWidth="1"/>
    <col min="27" max="27" width="13.54296875" style="78" customWidth="1"/>
    <col min="28" max="28" width="10.26953125" style="78" customWidth="1"/>
    <col min="29" max="29" width="12.26953125" style="78" customWidth="1"/>
    <col min="30" max="30" width="10.26953125" style="78" customWidth="1"/>
    <col min="31" max="31" width="12.453125" style="78" customWidth="1"/>
    <col min="32" max="32" width="11.26953125" style="78" customWidth="1"/>
    <col min="33" max="33" width="10.26953125" style="78" customWidth="1"/>
    <col min="34" max="34" width="12.453125" style="78" customWidth="1"/>
    <col min="35" max="35" width="10.26953125" style="78" customWidth="1"/>
    <col min="36" max="36" width="12.453125" style="78" customWidth="1"/>
    <col min="37" max="37" width="10.26953125" style="78" customWidth="1"/>
    <col min="38" max="38" width="15.54296875" style="78" customWidth="1"/>
    <col min="39" max="39" width="13.81640625" style="4" customWidth="1"/>
    <col min="40" max="40" width="10.81640625" style="4" customWidth="1"/>
    <col min="41" max="43" width="9.1796875" style="4"/>
    <col min="44" max="45" width="9.1796875" style="4" customWidth="1"/>
    <col min="46" max="351" width="9.1796875" style="29"/>
    <col min="352" max="16384" width="9.1796875" style="5"/>
  </cols>
  <sheetData>
    <row r="1" spans="1:351" s="2" customFormat="1" x14ac:dyDescent="0.3">
      <c r="A1" s="48" t="s">
        <v>278</v>
      </c>
      <c r="B1" s="71" t="s">
        <v>0</v>
      </c>
      <c r="C1" s="72"/>
      <c r="D1" s="72"/>
      <c r="E1" s="73"/>
      <c r="F1" s="74" t="s">
        <v>283</v>
      </c>
      <c r="G1" s="74" t="s">
        <v>1</v>
      </c>
      <c r="H1" s="74" t="s">
        <v>59</v>
      </c>
      <c r="I1" s="74" t="s">
        <v>2</v>
      </c>
      <c r="J1" s="74" t="s">
        <v>58</v>
      </c>
      <c r="K1" s="74" t="s">
        <v>3</v>
      </c>
      <c r="L1" s="74" t="s">
        <v>34</v>
      </c>
      <c r="M1" s="74" t="s">
        <v>4</v>
      </c>
      <c r="N1" s="74" t="s">
        <v>5</v>
      </c>
      <c r="O1" s="74" t="s">
        <v>40</v>
      </c>
      <c r="P1" s="74" t="s">
        <v>6</v>
      </c>
      <c r="Q1" s="74" t="s">
        <v>7</v>
      </c>
      <c r="R1" s="74" t="s">
        <v>31</v>
      </c>
      <c r="S1" s="74" t="s">
        <v>41</v>
      </c>
      <c r="T1" s="74" t="s">
        <v>69</v>
      </c>
      <c r="U1" s="74" t="s">
        <v>32</v>
      </c>
      <c r="V1" s="74" t="s">
        <v>57</v>
      </c>
      <c r="W1" s="74" t="s">
        <v>8</v>
      </c>
      <c r="X1" s="74" t="s">
        <v>9</v>
      </c>
      <c r="Y1" s="74" t="s">
        <v>36</v>
      </c>
      <c r="Z1" s="74" t="s">
        <v>65</v>
      </c>
      <c r="AA1" s="74" t="s">
        <v>10</v>
      </c>
      <c r="AB1" s="74" t="s">
        <v>11</v>
      </c>
      <c r="AC1" s="74" t="s">
        <v>12</v>
      </c>
      <c r="AD1" s="74" t="s">
        <v>50</v>
      </c>
      <c r="AE1" s="74" t="s">
        <v>33</v>
      </c>
      <c r="AF1" s="74" t="s">
        <v>56</v>
      </c>
      <c r="AG1" s="74" t="s">
        <v>51</v>
      </c>
      <c r="AH1" s="74" t="s">
        <v>13</v>
      </c>
      <c r="AI1" s="74" t="s">
        <v>14</v>
      </c>
      <c r="AJ1" s="74" t="s">
        <v>39</v>
      </c>
      <c r="AK1" s="74" t="s">
        <v>37</v>
      </c>
      <c r="AL1" s="28"/>
      <c r="AM1" s="1"/>
      <c r="AN1" s="1"/>
      <c r="AO1" s="1"/>
      <c r="AP1" s="1"/>
      <c r="AQ1" s="1"/>
      <c r="AR1" s="1"/>
      <c r="AS1" s="1"/>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c r="DG1" s="46"/>
      <c r="DH1" s="46"/>
      <c r="DI1" s="46"/>
      <c r="DJ1" s="46"/>
      <c r="DK1" s="46"/>
      <c r="DL1" s="46"/>
      <c r="DM1" s="46"/>
      <c r="DN1" s="46"/>
      <c r="DO1" s="46"/>
      <c r="DP1" s="46"/>
      <c r="DQ1" s="46"/>
      <c r="DR1" s="46"/>
      <c r="DS1" s="46"/>
      <c r="DT1" s="46"/>
      <c r="DU1" s="46"/>
      <c r="DV1" s="46"/>
      <c r="DW1" s="46"/>
      <c r="DX1" s="46"/>
      <c r="DY1" s="46"/>
      <c r="DZ1" s="46"/>
      <c r="EA1" s="46"/>
      <c r="EB1" s="46"/>
      <c r="EC1" s="46"/>
      <c r="ED1" s="46"/>
      <c r="EE1" s="46"/>
      <c r="EF1" s="46"/>
      <c r="EG1" s="46"/>
      <c r="EH1" s="46"/>
      <c r="EI1" s="46"/>
      <c r="EJ1" s="46"/>
      <c r="EK1" s="46"/>
      <c r="EL1" s="46"/>
      <c r="EM1" s="46"/>
      <c r="EN1" s="46"/>
      <c r="EO1" s="46"/>
      <c r="EP1" s="46"/>
      <c r="EQ1" s="46"/>
      <c r="ER1" s="46"/>
      <c r="ES1" s="46"/>
      <c r="ET1" s="46"/>
      <c r="EU1" s="46"/>
      <c r="EV1" s="46"/>
      <c r="EW1" s="46"/>
      <c r="EX1" s="46"/>
      <c r="EY1" s="46"/>
      <c r="EZ1" s="46"/>
      <c r="FA1" s="46"/>
      <c r="FB1" s="46"/>
      <c r="FC1" s="46"/>
      <c r="FD1" s="46"/>
      <c r="FE1" s="46"/>
      <c r="FF1" s="46"/>
      <c r="FG1" s="46"/>
      <c r="FH1" s="46"/>
      <c r="FI1" s="46"/>
      <c r="FJ1" s="46"/>
      <c r="FK1" s="46"/>
      <c r="FL1" s="46"/>
      <c r="FM1" s="46"/>
      <c r="FN1" s="46"/>
      <c r="FO1" s="46"/>
      <c r="FP1" s="46"/>
      <c r="FQ1" s="46"/>
      <c r="FR1" s="46"/>
      <c r="FS1" s="46"/>
      <c r="FT1" s="46"/>
      <c r="FU1" s="46"/>
      <c r="FV1" s="46"/>
      <c r="FW1" s="46"/>
      <c r="FX1" s="46"/>
      <c r="FY1" s="46"/>
      <c r="FZ1" s="46"/>
      <c r="GA1" s="46"/>
      <c r="GB1" s="46"/>
      <c r="GC1" s="46"/>
      <c r="GD1" s="46"/>
      <c r="GE1" s="46"/>
      <c r="GF1" s="46"/>
      <c r="GG1" s="46"/>
      <c r="GH1" s="46"/>
      <c r="GI1" s="46"/>
      <c r="GJ1" s="46"/>
      <c r="GK1" s="46"/>
      <c r="GL1" s="46"/>
      <c r="GM1" s="46"/>
      <c r="GN1" s="46"/>
      <c r="GO1" s="46"/>
      <c r="GP1" s="46"/>
      <c r="GQ1" s="46"/>
      <c r="GR1" s="46"/>
      <c r="GS1" s="46"/>
      <c r="GT1" s="46"/>
      <c r="GU1" s="46"/>
      <c r="GV1" s="46"/>
      <c r="GW1" s="46"/>
      <c r="GX1" s="46"/>
      <c r="GY1" s="46"/>
      <c r="GZ1" s="46"/>
      <c r="HA1" s="46"/>
      <c r="HB1" s="46"/>
      <c r="HC1" s="46"/>
      <c r="HD1" s="46"/>
      <c r="HE1" s="46"/>
      <c r="HF1" s="46"/>
      <c r="HG1" s="46"/>
      <c r="HH1" s="46"/>
      <c r="HI1" s="46"/>
      <c r="HJ1" s="46"/>
      <c r="HK1" s="46"/>
      <c r="HL1" s="46"/>
      <c r="HM1" s="46"/>
      <c r="HN1" s="46"/>
      <c r="HO1" s="46"/>
      <c r="HP1" s="46"/>
      <c r="HQ1" s="46"/>
      <c r="HR1" s="46"/>
      <c r="HS1" s="46"/>
      <c r="HT1" s="46"/>
      <c r="HU1" s="46"/>
      <c r="HV1" s="46"/>
      <c r="HW1" s="46"/>
      <c r="HX1" s="46"/>
      <c r="HY1" s="46"/>
      <c r="HZ1" s="46"/>
      <c r="IA1" s="46"/>
      <c r="IB1" s="46"/>
      <c r="IC1" s="46"/>
      <c r="ID1" s="46"/>
      <c r="IE1" s="46"/>
      <c r="IF1" s="46"/>
      <c r="IG1" s="46"/>
      <c r="IH1" s="46"/>
      <c r="II1" s="46"/>
      <c r="IJ1" s="46"/>
      <c r="IK1" s="46"/>
      <c r="IL1" s="46"/>
      <c r="IM1" s="46"/>
      <c r="IN1" s="46"/>
      <c r="IO1" s="46"/>
      <c r="IP1" s="46"/>
      <c r="IQ1" s="46"/>
      <c r="IR1" s="46"/>
      <c r="IS1" s="46"/>
      <c r="IT1" s="46"/>
      <c r="IU1" s="46"/>
      <c r="IV1" s="46"/>
      <c r="IW1" s="46"/>
      <c r="IX1" s="46"/>
      <c r="IY1" s="46"/>
      <c r="IZ1" s="46"/>
      <c r="JA1" s="46"/>
      <c r="JB1" s="46"/>
      <c r="JC1" s="46"/>
      <c r="JD1" s="46"/>
      <c r="JE1" s="46"/>
      <c r="JF1" s="46"/>
      <c r="JG1" s="46"/>
      <c r="JH1" s="46"/>
      <c r="JI1" s="46"/>
      <c r="JJ1" s="46"/>
      <c r="JK1" s="46"/>
      <c r="JL1" s="46"/>
      <c r="JM1" s="46"/>
      <c r="JN1" s="46"/>
      <c r="JO1" s="46"/>
      <c r="JP1" s="46"/>
      <c r="JQ1" s="46"/>
      <c r="JR1" s="46"/>
      <c r="JS1" s="46"/>
      <c r="JT1" s="46"/>
      <c r="JU1" s="46"/>
      <c r="JV1" s="46"/>
      <c r="JW1" s="46"/>
      <c r="JX1" s="46"/>
      <c r="JY1" s="46"/>
      <c r="JZ1" s="46"/>
      <c r="KA1" s="46"/>
      <c r="KB1" s="46"/>
      <c r="KC1" s="46"/>
      <c r="KD1" s="46"/>
      <c r="KE1" s="46"/>
      <c r="KF1" s="46"/>
      <c r="KG1" s="46"/>
      <c r="KH1" s="46"/>
      <c r="KI1" s="46"/>
      <c r="KJ1" s="46"/>
      <c r="KK1" s="46"/>
      <c r="KL1" s="46"/>
      <c r="KM1" s="46"/>
      <c r="KN1" s="46"/>
      <c r="KO1" s="46"/>
      <c r="KP1" s="46"/>
      <c r="KQ1" s="46"/>
      <c r="KR1" s="46"/>
      <c r="KS1" s="46"/>
      <c r="KT1" s="46"/>
      <c r="KU1" s="46"/>
      <c r="KV1" s="46"/>
      <c r="KW1" s="46"/>
      <c r="KX1" s="46"/>
      <c r="KY1" s="46"/>
      <c r="KZ1" s="46"/>
      <c r="LA1" s="46"/>
      <c r="LB1" s="46"/>
      <c r="LC1" s="46"/>
      <c r="LD1" s="46"/>
      <c r="LE1" s="46"/>
      <c r="LF1" s="46"/>
      <c r="LG1" s="46"/>
      <c r="LH1" s="46"/>
      <c r="LI1" s="46"/>
      <c r="LJ1" s="46"/>
      <c r="LK1" s="46"/>
      <c r="LL1" s="46"/>
      <c r="LM1" s="46"/>
      <c r="LN1" s="46"/>
      <c r="LO1" s="46"/>
      <c r="LP1" s="46"/>
      <c r="LQ1" s="46"/>
      <c r="LR1" s="46"/>
      <c r="LS1" s="46"/>
      <c r="LT1" s="46"/>
      <c r="LU1" s="46"/>
      <c r="LV1" s="46"/>
      <c r="LW1" s="46"/>
      <c r="LX1" s="46"/>
      <c r="LY1" s="46"/>
      <c r="LZ1" s="46"/>
      <c r="MA1" s="46"/>
      <c r="MB1" s="46"/>
      <c r="MC1" s="46"/>
      <c r="MD1" s="46"/>
      <c r="ME1" s="46"/>
      <c r="MF1" s="46"/>
      <c r="MG1" s="46"/>
      <c r="MH1" s="46"/>
      <c r="MI1" s="46"/>
      <c r="MJ1" s="46"/>
      <c r="MK1" s="46"/>
      <c r="ML1" s="46"/>
      <c r="MM1" s="46"/>
    </row>
    <row r="2" spans="1:351" s="49" customFormat="1" x14ac:dyDescent="0.3">
      <c r="A2" s="50"/>
      <c r="B2" s="128" t="s">
        <v>280</v>
      </c>
      <c r="C2" s="128" t="s">
        <v>16</v>
      </c>
      <c r="D2" s="128" t="s">
        <v>279</v>
      </c>
      <c r="E2" s="128" t="s">
        <v>15</v>
      </c>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28"/>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row>
    <row r="3" spans="1:351" s="8" customFormat="1" ht="15.75" customHeight="1" x14ac:dyDescent="0.3">
      <c r="A3" s="60" t="s">
        <v>18</v>
      </c>
      <c r="B3" s="63"/>
      <c r="C3" s="63"/>
      <c r="D3" s="63"/>
      <c r="E3" s="63"/>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7"/>
      <c r="AL3" s="78"/>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c r="IW3" s="4"/>
      <c r="IX3" s="4"/>
      <c r="IY3" s="4"/>
      <c r="IZ3" s="4"/>
      <c r="JA3" s="4"/>
      <c r="JB3" s="4"/>
      <c r="JC3" s="4"/>
      <c r="JD3" s="4"/>
      <c r="JE3" s="4"/>
      <c r="JF3" s="4"/>
      <c r="JG3" s="4"/>
      <c r="JH3" s="4"/>
      <c r="JI3" s="4"/>
      <c r="JJ3" s="4"/>
      <c r="JK3" s="4"/>
      <c r="JL3" s="4"/>
      <c r="JM3" s="4"/>
      <c r="JN3" s="4"/>
      <c r="JO3" s="4"/>
      <c r="JP3" s="4"/>
      <c r="JQ3" s="4"/>
      <c r="JR3" s="4"/>
      <c r="JS3" s="4"/>
      <c r="JT3" s="4"/>
      <c r="JU3" s="4"/>
      <c r="JV3" s="4"/>
      <c r="JW3" s="4"/>
      <c r="JX3" s="4"/>
      <c r="JY3" s="4"/>
      <c r="JZ3" s="4"/>
      <c r="KA3" s="4"/>
      <c r="KB3" s="4"/>
      <c r="KC3" s="4"/>
      <c r="KD3" s="4"/>
      <c r="KE3" s="4"/>
      <c r="KF3" s="4"/>
      <c r="KG3" s="4"/>
      <c r="KH3" s="4"/>
      <c r="KI3" s="4"/>
      <c r="KJ3" s="4"/>
      <c r="KK3" s="4"/>
      <c r="KL3" s="4"/>
      <c r="KM3" s="4"/>
      <c r="KN3" s="4"/>
      <c r="KO3" s="4"/>
      <c r="KP3" s="4"/>
      <c r="KQ3" s="4"/>
      <c r="KR3" s="4"/>
      <c r="KS3" s="4"/>
      <c r="KT3" s="4"/>
      <c r="KU3" s="4"/>
      <c r="KV3" s="4"/>
      <c r="KW3" s="4"/>
      <c r="KX3" s="4"/>
      <c r="KY3" s="4"/>
      <c r="KZ3" s="4"/>
      <c r="LA3" s="4"/>
      <c r="LB3" s="4"/>
      <c r="LC3" s="4"/>
      <c r="LD3" s="4"/>
      <c r="LE3" s="4"/>
      <c r="LF3" s="4"/>
      <c r="LG3" s="4"/>
      <c r="LH3" s="4"/>
      <c r="LI3" s="4"/>
      <c r="LJ3" s="4"/>
      <c r="LK3" s="4"/>
      <c r="LL3" s="4"/>
      <c r="LM3" s="4"/>
      <c r="LN3" s="4"/>
      <c r="LO3" s="4"/>
      <c r="LP3" s="4"/>
      <c r="LQ3" s="4"/>
      <c r="LR3" s="4"/>
      <c r="LS3" s="4"/>
      <c r="LT3" s="4"/>
      <c r="LU3" s="4"/>
      <c r="LV3" s="4"/>
      <c r="LW3" s="4"/>
      <c r="LX3" s="4"/>
      <c r="LY3" s="4"/>
      <c r="LZ3" s="4"/>
      <c r="MA3" s="4"/>
      <c r="MB3" s="4"/>
      <c r="MC3" s="4"/>
      <c r="MD3" s="4"/>
      <c r="ME3" s="4"/>
      <c r="MF3" s="4"/>
      <c r="MG3" s="4"/>
      <c r="MH3" s="4"/>
      <c r="MI3" s="4"/>
      <c r="MJ3" s="4"/>
      <c r="MK3" s="4"/>
      <c r="ML3" s="4"/>
      <c r="MM3" s="4"/>
    </row>
    <row r="4" spans="1:351" s="55" customFormat="1" ht="15.75" customHeight="1" x14ac:dyDescent="0.3">
      <c r="A4" s="61" t="s">
        <v>17</v>
      </c>
      <c r="B4" s="129"/>
      <c r="C4" s="130"/>
      <c r="D4" s="130"/>
      <c r="E4" s="130"/>
      <c r="F4" s="70" t="s">
        <v>53</v>
      </c>
      <c r="G4" s="70" t="s">
        <v>70</v>
      </c>
      <c r="H4" s="70" t="s">
        <v>70</v>
      </c>
      <c r="I4" s="70" t="s">
        <v>70</v>
      </c>
      <c r="J4" s="70" t="s">
        <v>52</v>
      </c>
      <c r="K4" s="70" t="s">
        <v>70</v>
      </c>
      <c r="L4" s="70" t="s">
        <v>70</v>
      </c>
      <c r="M4" s="70" t="s">
        <v>53</v>
      </c>
      <c r="N4" s="70" t="s">
        <v>70</v>
      </c>
      <c r="O4" s="70" t="s">
        <v>71</v>
      </c>
      <c r="P4" s="70" t="s">
        <v>70</v>
      </c>
      <c r="Q4" s="70" t="s">
        <v>52</v>
      </c>
      <c r="R4" s="70" t="s">
        <v>70</v>
      </c>
      <c r="S4" s="70" t="s">
        <v>70</v>
      </c>
      <c r="T4" s="70" t="s">
        <v>72</v>
      </c>
      <c r="U4" s="70" t="s">
        <v>70</v>
      </c>
      <c r="V4" s="70" t="s">
        <v>70</v>
      </c>
      <c r="W4" s="70" t="s">
        <v>70</v>
      </c>
      <c r="X4" s="70" t="s">
        <v>70</v>
      </c>
      <c r="Y4" s="70" t="s">
        <v>70</v>
      </c>
      <c r="Z4" s="70" t="s">
        <v>70</v>
      </c>
      <c r="AA4" s="70" t="s">
        <v>70</v>
      </c>
      <c r="AB4" s="70" t="s">
        <v>52</v>
      </c>
      <c r="AC4" s="70" t="s">
        <v>70</v>
      </c>
      <c r="AD4" s="70" t="s">
        <v>70</v>
      </c>
      <c r="AE4" s="70" t="s">
        <v>53</v>
      </c>
      <c r="AF4" s="70" t="s">
        <v>70</v>
      </c>
      <c r="AG4" s="70" t="s">
        <v>52</v>
      </c>
      <c r="AH4" s="70" t="s">
        <v>73</v>
      </c>
      <c r="AI4" s="70" t="s">
        <v>70</v>
      </c>
      <c r="AJ4" s="70" t="s">
        <v>70</v>
      </c>
      <c r="AK4" s="70" t="s">
        <v>70</v>
      </c>
      <c r="AL4" s="79" t="s">
        <v>38</v>
      </c>
      <c r="AM4" s="56"/>
      <c r="AN4" s="56"/>
      <c r="AO4" s="56"/>
      <c r="AP4" s="56"/>
      <c r="AQ4" s="56"/>
      <c r="AR4" s="56"/>
      <c r="AS4" s="56"/>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c r="IK4" s="57"/>
      <c r="IL4" s="57"/>
      <c r="IM4" s="57"/>
      <c r="IN4" s="57"/>
      <c r="IO4" s="57"/>
      <c r="IP4" s="57"/>
      <c r="IQ4" s="57"/>
      <c r="IR4" s="57"/>
      <c r="IS4" s="57"/>
      <c r="IT4" s="57"/>
      <c r="IU4" s="57"/>
      <c r="IV4" s="57"/>
      <c r="IW4" s="57"/>
      <c r="IX4" s="57"/>
      <c r="IY4" s="57"/>
      <c r="IZ4" s="57"/>
      <c r="JA4" s="57"/>
      <c r="JB4" s="57"/>
      <c r="JC4" s="57"/>
      <c r="JD4" s="57"/>
      <c r="JE4" s="57"/>
      <c r="JF4" s="57"/>
      <c r="JG4" s="57"/>
      <c r="JH4" s="57"/>
      <c r="JI4" s="57"/>
      <c r="JJ4" s="57"/>
      <c r="JK4" s="57"/>
      <c r="JL4" s="57"/>
      <c r="JM4" s="57"/>
      <c r="JN4" s="57"/>
      <c r="JO4" s="57"/>
      <c r="JP4" s="57"/>
      <c r="JQ4" s="57"/>
      <c r="JR4" s="57"/>
      <c r="JS4" s="57"/>
      <c r="JT4" s="57"/>
      <c r="JU4" s="57"/>
      <c r="JV4" s="57"/>
      <c r="JW4" s="57"/>
      <c r="JX4" s="57"/>
      <c r="JY4" s="57"/>
      <c r="JZ4" s="57"/>
      <c r="KA4" s="57"/>
      <c r="KB4" s="57"/>
      <c r="KC4" s="57"/>
      <c r="KD4" s="57"/>
      <c r="KE4" s="57"/>
      <c r="KF4" s="57"/>
      <c r="KG4" s="57"/>
      <c r="KH4" s="57"/>
      <c r="KI4" s="57"/>
      <c r="KJ4" s="57"/>
      <c r="KK4" s="57"/>
      <c r="KL4" s="57"/>
      <c r="KM4" s="57"/>
      <c r="KN4" s="57"/>
      <c r="KO4" s="57"/>
      <c r="KP4" s="57"/>
      <c r="KQ4" s="57"/>
      <c r="KR4" s="57"/>
      <c r="KS4" s="57"/>
      <c r="KT4" s="57"/>
      <c r="KU4" s="57"/>
      <c r="KV4" s="57"/>
      <c r="KW4" s="57"/>
      <c r="KX4" s="57"/>
      <c r="KY4" s="57"/>
      <c r="KZ4" s="57"/>
      <c r="LA4" s="57"/>
      <c r="LB4" s="57"/>
      <c r="LC4" s="57"/>
      <c r="LD4" s="57"/>
      <c r="LE4" s="57"/>
      <c r="LF4" s="57"/>
      <c r="LG4" s="57"/>
      <c r="LH4" s="57"/>
      <c r="LI4" s="57"/>
      <c r="LJ4" s="57"/>
      <c r="LK4" s="57"/>
      <c r="LL4" s="57"/>
      <c r="LM4" s="57"/>
      <c r="LN4" s="57"/>
      <c r="LO4" s="57"/>
      <c r="LP4" s="57"/>
      <c r="LQ4" s="57"/>
      <c r="LR4" s="57"/>
      <c r="LS4" s="57"/>
      <c r="LT4" s="57"/>
      <c r="LU4" s="57"/>
      <c r="LV4" s="57"/>
      <c r="LW4" s="57"/>
      <c r="LX4" s="57"/>
      <c r="LY4" s="57"/>
      <c r="LZ4" s="57"/>
      <c r="MA4" s="57"/>
      <c r="MB4" s="57"/>
      <c r="MC4" s="57"/>
      <c r="MD4" s="57"/>
      <c r="ME4" s="57"/>
      <c r="MF4" s="57"/>
      <c r="MG4" s="57"/>
      <c r="MH4" s="57"/>
      <c r="MI4" s="57"/>
      <c r="MJ4" s="57"/>
      <c r="MK4" s="57"/>
      <c r="ML4" s="57"/>
      <c r="MM4" s="57"/>
    </row>
    <row r="5" spans="1:351" s="8" customFormat="1" ht="41.25" customHeight="1" x14ac:dyDescent="0.3">
      <c r="A5" s="62" t="s">
        <v>74</v>
      </c>
      <c r="B5" s="131">
        <f>(COUNTIF(F5:AK5,"yes")+COUNTIF(F5:AK5,"in process"))/(COUNTA(F5:AK5))</f>
        <v>0.84375</v>
      </c>
      <c r="C5" s="132"/>
      <c r="D5" s="132"/>
      <c r="E5" s="132"/>
      <c r="F5" s="80" t="s">
        <v>29</v>
      </c>
      <c r="G5" s="80" t="s">
        <v>28</v>
      </c>
      <c r="H5" s="80" t="s">
        <v>28</v>
      </c>
      <c r="I5" s="80" t="s">
        <v>28</v>
      </c>
      <c r="J5" s="80" t="s">
        <v>30</v>
      </c>
      <c r="K5" s="80" t="s">
        <v>29</v>
      </c>
      <c r="L5" s="80" t="s">
        <v>28</v>
      </c>
      <c r="M5" s="80" t="s">
        <v>28</v>
      </c>
      <c r="N5" s="80" t="s">
        <v>28</v>
      </c>
      <c r="O5" s="80" t="s">
        <v>28</v>
      </c>
      <c r="P5" s="80" t="s">
        <v>28</v>
      </c>
      <c r="Q5" s="80" t="s">
        <v>28</v>
      </c>
      <c r="R5" s="80" t="s">
        <v>28</v>
      </c>
      <c r="S5" s="80" t="s">
        <v>28</v>
      </c>
      <c r="T5" s="80" t="s">
        <v>28</v>
      </c>
      <c r="U5" s="80" t="s">
        <v>28</v>
      </c>
      <c r="V5" s="80" t="s">
        <v>28</v>
      </c>
      <c r="W5" s="80" t="s">
        <v>30</v>
      </c>
      <c r="X5" s="80" t="s">
        <v>28</v>
      </c>
      <c r="Y5" s="80" t="s">
        <v>28</v>
      </c>
      <c r="Z5" s="80" t="s">
        <v>30</v>
      </c>
      <c r="AA5" s="80" t="s">
        <v>29</v>
      </c>
      <c r="AB5" s="80" t="s">
        <v>29</v>
      </c>
      <c r="AC5" s="80" t="s">
        <v>30</v>
      </c>
      <c r="AD5" s="80" t="s">
        <v>29</v>
      </c>
      <c r="AE5" s="80" t="s">
        <v>28</v>
      </c>
      <c r="AF5" s="80" t="s">
        <v>28</v>
      </c>
      <c r="AG5" s="80" t="s">
        <v>28</v>
      </c>
      <c r="AH5" s="80" t="s">
        <v>28</v>
      </c>
      <c r="AI5" s="80" t="s">
        <v>28</v>
      </c>
      <c r="AJ5" s="80" t="s">
        <v>28</v>
      </c>
      <c r="AK5" s="80" t="s">
        <v>30</v>
      </c>
      <c r="AL5" s="78"/>
      <c r="AM5" s="4"/>
      <c r="AN5" s="4"/>
      <c r="AO5" s="4"/>
      <c r="AP5" s="4"/>
      <c r="AQ5" s="7"/>
      <c r="AR5" s="7"/>
      <c r="AS5" s="7"/>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row>
    <row r="6" spans="1:351" s="8" customFormat="1" ht="15" customHeight="1" x14ac:dyDescent="0.3">
      <c r="A6" s="39" t="s">
        <v>75</v>
      </c>
      <c r="B6" s="126"/>
      <c r="C6" s="126"/>
      <c r="D6" s="126"/>
      <c r="E6" s="126"/>
      <c r="F6" s="75"/>
      <c r="G6" s="75" t="s">
        <v>76</v>
      </c>
      <c r="H6" s="75" t="s">
        <v>77</v>
      </c>
      <c r="I6" s="75" t="s">
        <v>78</v>
      </c>
      <c r="J6" s="75" t="s">
        <v>79</v>
      </c>
      <c r="K6" s="75"/>
      <c r="L6" s="75" t="s">
        <v>80</v>
      </c>
      <c r="M6" s="75" t="s">
        <v>81</v>
      </c>
      <c r="N6" s="75" t="s">
        <v>82</v>
      </c>
      <c r="O6" s="75" t="s">
        <v>83</v>
      </c>
      <c r="P6" s="75" t="s">
        <v>84</v>
      </c>
      <c r="Q6" s="75"/>
      <c r="R6" s="75" t="s">
        <v>85</v>
      </c>
      <c r="S6" s="75" t="s">
        <v>35</v>
      </c>
      <c r="T6" s="75" t="s">
        <v>86</v>
      </c>
      <c r="U6" s="75" t="s">
        <v>87</v>
      </c>
      <c r="V6" s="75" t="s">
        <v>88</v>
      </c>
      <c r="W6" s="75" t="s">
        <v>89</v>
      </c>
      <c r="X6" s="75" t="s">
        <v>90</v>
      </c>
      <c r="Y6" s="75" t="s">
        <v>35</v>
      </c>
      <c r="Z6" s="75" t="s">
        <v>91</v>
      </c>
      <c r="AA6" s="75"/>
      <c r="AB6" s="75"/>
      <c r="AC6" s="75" t="s">
        <v>92</v>
      </c>
      <c r="AD6" s="75"/>
      <c r="AE6" s="75" t="s">
        <v>93</v>
      </c>
      <c r="AF6" s="75" t="s">
        <v>94</v>
      </c>
      <c r="AG6" s="75" t="s">
        <v>95</v>
      </c>
      <c r="AH6" s="75" t="s">
        <v>96</v>
      </c>
      <c r="AI6" s="75" t="s">
        <v>97</v>
      </c>
      <c r="AJ6" s="75" t="s">
        <v>98</v>
      </c>
      <c r="AK6" s="75"/>
      <c r="AL6" s="78" t="s">
        <v>38</v>
      </c>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row>
    <row r="7" spans="1:351" s="8" customFormat="1" ht="15.75" customHeight="1" x14ac:dyDescent="0.3">
      <c r="A7" s="60" t="s">
        <v>19</v>
      </c>
      <c r="B7" s="63"/>
      <c r="C7" s="63"/>
      <c r="D7" s="63"/>
      <c r="E7" s="63"/>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7"/>
      <c r="AL7" s="78"/>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c r="KH7" s="4"/>
      <c r="KI7" s="4"/>
      <c r="KJ7" s="4"/>
      <c r="KK7" s="4"/>
      <c r="KL7" s="4"/>
      <c r="KM7" s="4"/>
      <c r="KN7" s="4"/>
      <c r="KO7" s="4"/>
      <c r="KP7" s="4"/>
      <c r="KQ7" s="4"/>
      <c r="KR7" s="4"/>
      <c r="KS7" s="4"/>
      <c r="KT7" s="4"/>
      <c r="KU7" s="4"/>
      <c r="KV7" s="4"/>
      <c r="KW7" s="4"/>
      <c r="KX7" s="4"/>
      <c r="KY7" s="4"/>
      <c r="KZ7" s="4"/>
      <c r="LA7" s="4"/>
      <c r="LB7" s="4"/>
      <c r="LC7" s="4"/>
      <c r="LD7" s="4"/>
      <c r="LE7" s="4"/>
      <c r="LF7" s="4"/>
      <c r="LG7" s="4"/>
      <c r="LH7" s="4"/>
      <c r="LI7" s="4"/>
      <c r="LJ7" s="4"/>
      <c r="LK7" s="4"/>
      <c r="LL7" s="4"/>
      <c r="LM7" s="4"/>
      <c r="LN7" s="4"/>
      <c r="LO7" s="4"/>
      <c r="LP7" s="4"/>
      <c r="LQ7" s="4"/>
      <c r="LR7" s="4"/>
      <c r="LS7" s="4"/>
      <c r="LT7" s="4"/>
      <c r="LU7" s="4"/>
      <c r="LV7" s="4"/>
      <c r="LW7" s="4"/>
      <c r="LX7" s="4"/>
      <c r="LY7" s="4"/>
      <c r="LZ7" s="4"/>
      <c r="MA7" s="4"/>
      <c r="MB7" s="4"/>
      <c r="MC7" s="4"/>
      <c r="MD7" s="4"/>
      <c r="ME7" s="4"/>
      <c r="MF7" s="4"/>
      <c r="MG7" s="4"/>
      <c r="MH7" s="4"/>
      <c r="MI7" s="4"/>
      <c r="MJ7" s="4"/>
      <c r="MK7" s="4"/>
      <c r="ML7" s="4"/>
      <c r="MM7" s="4"/>
    </row>
    <row r="8" spans="1:351" s="3" customFormat="1" ht="29.25" customHeight="1" x14ac:dyDescent="0.3">
      <c r="A8" s="39" t="s">
        <v>99</v>
      </c>
      <c r="B8" s="126"/>
      <c r="C8" s="126"/>
      <c r="D8" s="133">
        <f>AVERAGE(F8:AK8)</f>
        <v>3.4516129032258065</v>
      </c>
      <c r="E8" s="104">
        <f>MEDIAN(F8:AK8)</f>
        <v>3</v>
      </c>
      <c r="F8" s="81"/>
      <c r="G8" s="75">
        <v>3</v>
      </c>
      <c r="H8" s="75">
        <v>4</v>
      </c>
      <c r="I8" s="75">
        <v>2</v>
      </c>
      <c r="J8" s="75">
        <v>4</v>
      </c>
      <c r="K8" s="75">
        <v>3</v>
      </c>
      <c r="L8" s="75">
        <v>1</v>
      </c>
      <c r="M8" s="75">
        <v>3</v>
      </c>
      <c r="N8" s="75">
        <v>3</v>
      </c>
      <c r="O8" s="75">
        <v>1</v>
      </c>
      <c r="P8" s="75">
        <v>4</v>
      </c>
      <c r="Q8" s="75">
        <v>3</v>
      </c>
      <c r="R8" s="75">
        <v>2</v>
      </c>
      <c r="S8" s="75">
        <v>1</v>
      </c>
      <c r="T8" s="75">
        <v>3</v>
      </c>
      <c r="U8" s="75">
        <v>5</v>
      </c>
      <c r="V8" s="75">
        <v>2</v>
      </c>
      <c r="W8" s="75">
        <v>1</v>
      </c>
      <c r="X8" s="75">
        <v>3</v>
      </c>
      <c r="Y8" s="75">
        <v>1</v>
      </c>
      <c r="Z8" s="75">
        <v>3</v>
      </c>
      <c r="AA8" s="75">
        <v>1</v>
      </c>
      <c r="AB8" s="75">
        <v>1</v>
      </c>
      <c r="AC8" s="75">
        <v>3</v>
      </c>
      <c r="AD8" s="75">
        <v>2</v>
      </c>
      <c r="AE8" s="75">
        <v>1</v>
      </c>
      <c r="AF8" s="75">
        <v>4</v>
      </c>
      <c r="AG8" s="75">
        <v>32</v>
      </c>
      <c r="AH8" s="75">
        <v>1</v>
      </c>
      <c r="AI8" s="75">
        <v>3</v>
      </c>
      <c r="AJ8" s="75">
        <v>5</v>
      </c>
      <c r="AK8" s="75">
        <v>2</v>
      </c>
      <c r="AL8" s="78"/>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row>
    <row r="9" spans="1:351" s="3" customFormat="1" ht="27.75" customHeight="1" x14ac:dyDescent="0.3">
      <c r="A9" s="58" t="s">
        <v>100</v>
      </c>
      <c r="B9" s="134"/>
      <c r="C9" s="134"/>
      <c r="D9" s="134"/>
      <c r="E9" s="134"/>
      <c r="F9" s="70" t="s">
        <v>101</v>
      </c>
      <c r="G9" s="70" t="s">
        <v>102</v>
      </c>
      <c r="H9" s="70" t="s">
        <v>103</v>
      </c>
      <c r="I9" s="70" t="s">
        <v>104</v>
      </c>
      <c r="J9" s="70" t="s">
        <v>105</v>
      </c>
      <c r="K9" s="70" t="s">
        <v>106</v>
      </c>
      <c r="L9" s="70" t="s">
        <v>107</v>
      </c>
      <c r="M9" s="70" t="s">
        <v>108</v>
      </c>
      <c r="N9" s="70" t="s">
        <v>109</v>
      </c>
      <c r="O9" s="70" t="s">
        <v>110</v>
      </c>
      <c r="P9" s="70" t="s">
        <v>111</v>
      </c>
      <c r="Q9" s="70" t="s">
        <v>112</v>
      </c>
      <c r="R9" s="70" t="s">
        <v>113</v>
      </c>
      <c r="S9" s="70" t="s">
        <v>114</v>
      </c>
      <c r="T9" s="70" t="s">
        <v>115</v>
      </c>
      <c r="U9" s="70" t="s">
        <v>116</v>
      </c>
      <c r="V9" s="70" t="s">
        <v>117</v>
      </c>
      <c r="W9" s="70" t="s">
        <v>118</v>
      </c>
      <c r="X9" s="70" t="s">
        <v>119</v>
      </c>
      <c r="Y9" s="82">
        <v>5000</v>
      </c>
      <c r="Z9" s="70" t="s">
        <v>120</v>
      </c>
      <c r="AA9" s="70" t="s">
        <v>121</v>
      </c>
      <c r="AB9" s="70" t="s">
        <v>122</v>
      </c>
      <c r="AC9" s="70" t="s">
        <v>123</v>
      </c>
      <c r="AD9" s="70" t="s">
        <v>124</v>
      </c>
      <c r="AE9" s="70" t="s">
        <v>125</v>
      </c>
      <c r="AF9" s="70" t="s">
        <v>126</v>
      </c>
      <c r="AG9" s="70" t="s">
        <v>127</v>
      </c>
      <c r="AH9" s="70" t="s">
        <v>128</v>
      </c>
      <c r="AI9" s="70" t="s">
        <v>129</v>
      </c>
      <c r="AJ9" s="70" t="s">
        <v>130</v>
      </c>
      <c r="AK9" s="70" t="s">
        <v>131</v>
      </c>
      <c r="AL9" s="78" t="s">
        <v>38</v>
      </c>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c r="IW9" s="4"/>
      <c r="IX9" s="4"/>
      <c r="IY9" s="4"/>
      <c r="IZ9" s="4"/>
      <c r="JA9" s="4"/>
      <c r="JB9" s="4"/>
      <c r="JC9" s="4"/>
      <c r="JD9" s="4"/>
      <c r="JE9" s="4"/>
      <c r="JF9" s="4"/>
      <c r="JG9" s="4"/>
      <c r="JH9" s="4"/>
      <c r="JI9" s="4"/>
      <c r="JJ9" s="4"/>
      <c r="JK9" s="4"/>
      <c r="JL9" s="4"/>
      <c r="JM9" s="4"/>
      <c r="JN9" s="4"/>
      <c r="JO9" s="4"/>
      <c r="JP9" s="4"/>
      <c r="JQ9" s="4"/>
      <c r="JR9" s="4"/>
      <c r="JS9" s="4"/>
      <c r="JT9" s="4"/>
      <c r="JU9" s="4"/>
      <c r="JV9" s="4"/>
      <c r="JW9" s="4"/>
      <c r="JX9" s="4"/>
      <c r="JY9" s="4"/>
      <c r="JZ9" s="4"/>
      <c r="KA9" s="4"/>
      <c r="KB9" s="4"/>
      <c r="KC9" s="4"/>
      <c r="KD9" s="4"/>
      <c r="KE9" s="4"/>
      <c r="KF9" s="4"/>
      <c r="KG9" s="4"/>
      <c r="KH9" s="4"/>
      <c r="KI9" s="4"/>
      <c r="KJ9" s="4"/>
      <c r="KK9" s="4"/>
      <c r="KL9" s="4"/>
      <c r="KM9" s="4"/>
      <c r="KN9" s="4"/>
      <c r="KO9" s="4"/>
      <c r="KP9" s="4"/>
      <c r="KQ9" s="4"/>
      <c r="KR9" s="4"/>
      <c r="KS9" s="4"/>
      <c r="KT9" s="4"/>
      <c r="KU9" s="4"/>
      <c r="KV9" s="4"/>
      <c r="KW9" s="4"/>
      <c r="KX9" s="4"/>
      <c r="KY9" s="4"/>
      <c r="KZ9" s="4"/>
      <c r="LA9" s="4"/>
      <c r="LB9" s="4"/>
      <c r="LC9" s="4"/>
      <c r="LD9" s="4"/>
      <c r="LE9" s="4"/>
      <c r="LF9" s="4"/>
      <c r="LG9" s="4"/>
      <c r="LH9" s="4"/>
      <c r="LI9" s="4"/>
      <c r="LJ9" s="4"/>
      <c r="LK9" s="4"/>
      <c r="LL9" s="4"/>
      <c r="LM9" s="4"/>
      <c r="LN9" s="4"/>
      <c r="LO9" s="4"/>
      <c r="LP9" s="4"/>
      <c r="LQ9" s="4"/>
      <c r="LR9" s="4"/>
      <c r="LS9" s="4"/>
      <c r="LT9" s="4"/>
      <c r="LU9" s="4"/>
      <c r="LV9" s="4"/>
      <c r="LW9" s="4"/>
      <c r="LX9" s="4"/>
      <c r="LY9" s="4"/>
      <c r="LZ9" s="4"/>
      <c r="MA9" s="4"/>
      <c r="MB9" s="4"/>
      <c r="MC9" s="4"/>
      <c r="MD9" s="4"/>
      <c r="ME9" s="4"/>
      <c r="MF9" s="4"/>
      <c r="MG9" s="4"/>
      <c r="MH9" s="4"/>
      <c r="MI9" s="4"/>
      <c r="MJ9" s="4"/>
      <c r="MK9" s="4"/>
      <c r="ML9" s="4"/>
      <c r="MM9" s="4"/>
    </row>
    <row r="10" spans="1:351" s="3" customFormat="1" ht="26" x14ac:dyDescent="0.3">
      <c r="A10" s="65" t="s">
        <v>132</v>
      </c>
      <c r="B10" s="135"/>
      <c r="C10" s="135"/>
      <c r="D10" s="135"/>
      <c r="E10" s="135"/>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4"/>
      <c r="AL10" s="78"/>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c r="IU10" s="4"/>
      <c r="IV10" s="4"/>
      <c r="IW10" s="4"/>
      <c r="IX10" s="4"/>
      <c r="IY10" s="4"/>
      <c r="IZ10" s="4"/>
      <c r="JA10" s="4"/>
      <c r="JB10" s="4"/>
      <c r="JC10" s="4"/>
      <c r="JD10" s="4"/>
      <c r="JE10" s="4"/>
      <c r="JF10" s="4"/>
      <c r="JG10" s="4"/>
      <c r="JH10" s="4"/>
      <c r="JI10" s="4"/>
      <c r="JJ10" s="4"/>
      <c r="JK10" s="4"/>
      <c r="JL10" s="4"/>
      <c r="JM10" s="4"/>
      <c r="JN10" s="4"/>
      <c r="JO10" s="4"/>
      <c r="JP10" s="4"/>
      <c r="JQ10" s="4"/>
      <c r="JR10" s="4"/>
      <c r="JS10" s="4"/>
      <c r="JT10" s="4"/>
      <c r="JU10" s="4"/>
      <c r="JV10" s="4"/>
      <c r="JW10" s="4"/>
      <c r="JX10" s="4"/>
      <c r="JY10" s="4"/>
      <c r="JZ10" s="4"/>
      <c r="KA10" s="4"/>
      <c r="KB10" s="4"/>
      <c r="KC10" s="4"/>
      <c r="KD10" s="4"/>
      <c r="KE10" s="4"/>
      <c r="KF10" s="4"/>
      <c r="KG10" s="4"/>
      <c r="KH10" s="4"/>
      <c r="KI10" s="4"/>
      <c r="KJ10" s="4"/>
      <c r="KK10" s="4"/>
      <c r="KL10" s="4"/>
      <c r="KM10" s="4"/>
      <c r="KN10" s="4"/>
      <c r="KO10" s="4"/>
      <c r="KP10" s="4"/>
      <c r="KQ10" s="4"/>
      <c r="KR10" s="4"/>
      <c r="KS10" s="4"/>
      <c r="KT10" s="4"/>
      <c r="KU10" s="4"/>
      <c r="KV10" s="4"/>
      <c r="KW10" s="4"/>
      <c r="KX10" s="4"/>
      <c r="KY10" s="4"/>
      <c r="KZ10" s="4"/>
      <c r="LA10" s="4"/>
      <c r="LB10" s="4"/>
      <c r="LC10" s="4"/>
      <c r="LD10" s="4"/>
      <c r="LE10" s="4"/>
      <c r="LF10" s="4"/>
      <c r="LG10" s="4"/>
      <c r="LH10" s="4"/>
      <c r="LI10" s="4"/>
      <c r="LJ10" s="4"/>
      <c r="LK10" s="4"/>
      <c r="LL10" s="4"/>
      <c r="LM10" s="4"/>
      <c r="LN10" s="4"/>
      <c r="LO10" s="4"/>
      <c r="LP10" s="4"/>
      <c r="LQ10" s="4"/>
      <c r="LR10" s="4"/>
      <c r="LS10" s="4"/>
      <c r="LT10" s="4"/>
      <c r="LU10" s="4"/>
      <c r="LV10" s="4"/>
      <c r="LW10" s="4"/>
      <c r="LX10" s="4"/>
      <c r="LY10" s="4"/>
      <c r="LZ10" s="4"/>
      <c r="MA10" s="4"/>
      <c r="MB10" s="4"/>
      <c r="MC10" s="4"/>
      <c r="MD10" s="4"/>
      <c r="ME10" s="4"/>
      <c r="MF10" s="4"/>
      <c r="MG10" s="4"/>
      <c r="MH10" s="4"/>
      <c r="MI10" s="4"/>
      <c r="MJ10" s="4"/>
      <c r="MK10" s="4"/>
      <c r="ML10" s="4"/>
      <c r="MM10" s="4"/>
    </row>
    <row r="11" spans="1:351" s="3" customFormat="1" ht="15.75" customHeight="1" x14ac:dyDescent="0.3">
      <c r="A11" s="59" t="s">
        <v>133</v>
      </c>
      <c r="B11" s="136"/>
      <c r="C11" s="137">
        <f>SUM(F11:AK11)</f>
        <v>1735</v>
      </c>
      <c r="D11" s="138">
        <f>AVERAGE(F11:AK11)</f>
        <v>69.400000000000006</v>
      </c>
      <c r="E11" s="137">
        <f>MEDIAN(F11:AK11)</f>
        <v>58</v>
      </c>
      <c r="F11" s="80">
        <v>2</v>
      </c>
      <c r="G11" s="80">
        <v>79</v>
      </c>
      <c r="H11" s="80">
        <v>55</v>
      </c>
      <c r="I11" s="80">
        <v>49</v>
      </c>
      <c r="J11" s="80">
        <v>47</v>
      </c>
      <c r="K11" s="80">
        <v>72</v>
      </c>
      <c r="L11" s="80">
        <v>58</v>
      </c>
      <c r="M11" s="80"/>
      <c r="N11" s="80"/>
      <c r="O11" s="80">
        <v>107</v>
      </c>
      <c r="P11" s="80">
        <v>198</v>
      </c>
      <c r="Q11" s="80"/>
      <c r="R11" s="80">
        <v>89</v>
      </c>
      <c r="S11" s="80">
        <v>5</v>
      </c>
      <c r="T11" s="80">
        <v>25</v>
      </c>
      <c r="U11" s="80">
        <v>49</v>
      </c>
      <c r="V11" s="80"/>
      <c r="W11" s="80"/>
      <c r="X11" s="80">
        <v>91</v>
      </c>
      <c r="Y11" s="80">
        <v>36</v>
      </c>
      <c r="Z11" s="80">
        <v>14</v>
      </c>
      <c r="AA11" s="80">
        <v>66</v>
      </c>
      <c r="AB11" s="80"/>
      <c r="AC11" s="80">
        <v>181</v>
      </c>
      <c r="AD11" s="80"/>
      <c r="AE11" s="80">
        <v>2</v>
      </c>
      <c r="AF11" s="80">
        <v>131</v>
      </c>
      <c r="AG11" s="80">
        <v>32</v>
      </c>
      <c r="AH11" s="80">
        <v>114</v>
      </c>
      <c r="AI11" s="80">
        <v>61</v>
      </c>
      <c r="AJ11" s="80">
        <v>115</v>
      </c>
      <c r="AK11" s="80">
        <v>57</v>
      </c>
      <c r="AL11" s="78"/>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row>
    <row r="12" spans="1:351" s="3" customFormat="1" ht="15" customHeight="1" x14ac:dyDescent="0.3">
      <c r="A12" s="52" t="s">
        <v>134</v>
      </c>
      <c r="B12" s="126"/>
      <c r="C12" s="104">
        <f>SUM(F12:AK12)+AF11</f>
        <v>2706</v>
      </c>
      <c r="D12" s="138">
        <f>AVERAGE(F12:AK12)</f>
        <v>88.793103448275858</v>
      </c>
      <c r="E12" s="137">
        <f>MEDIAN(F12:AK12)</f>
        <v>73</v>
      </c>
      <c r="F12" s="75">
        <v>31</v>
      </c>
      <c r="G12" s="75">
        <v>105</v>
      </c>
      <c r="H12" s="75">
        <v>73</v>
      </c>
      <c r="I12" s="75">
        <v>68</v>
      </c>
      <c r="J12" s="75">
        <v>51</v>
      </c>
      <c r="K12" s="75">
        <v>133</v>
      </c>
      <c r="L12" s="85"/>
      <c r="M12" s="75">
        <v>53</v>
      </c>
      <c r="N12" s="75">
        <v>84</v>
      </c>
      <c r="O12" s="75">
        <v>151</v>
      </c>
      <c r="P12" s="75">
        <v>155</v>
      </c>
      <c r="Q12" s="75">
        <v>63</v>
      </c>
      <c r="R12" s="75">
        <v>89</v>
      </c>
      <c r="S12" s="75">
        <v>37</v>
      </c>
      <c r="T12" s="75">
        <v>37</v>
      </c>
      <c r="U12" s="75">
        <v>110</v>
      </c>
      <c r="V12" s="75">
        <v>56</v>
      </c>
      <c r="W12" s="75">
        <v>50</v>
      </c>
      <c r="X12" s="75">
        <v>127</v>
      </c>
      <c r="Y12" s="75">
        <v>45</v>
      </c>
      <c r="Z12" s="75">
        <v>18</v>
      </c>
      <c r="AA12" s="75">
        <v>84</v>
      </c>
      <c r="AB12" s="75">
        <v>25</v>
      </c>
      <c r="AC12" s="75">
        <v>353</v>
      </c>
      <c r="AD12" s="75">
        <v>17</v>
      </c>
      <c r="AE12" s="75">
        <v>39</v>
      </c>
      <c r="AF12" s="85"/>
      <c r="AG12" s="85"/>
      <c r="AH12" s="75">
        <v>114</v>
      </c>
      <c r="AI12" s="75">
        <v>112</v>
      </c>
      <c r="AJ12" s="75">
        <v>202</v>
      </c>
      <c r="AK12" s="75">
        <v>93</v>
      </c>
      <c r="AL12" s="78"/>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row>
    <row r="13" spans="1:351" s="3" customFormat="1" ht="41.25" customHeight="1" x14ac:dyDescent="0.3">
      <c r="A13" s="39" t="s">
        <v>135</v>
      </c>
      <c r="B13" s="139">
        <f>(COUNTIF(F13:AK13,"yes")/(COUNTA(F13:AK13)))</f>
        <v>0.25</v>
      </c>
      <c r="C13" s="126"/>
      <c r="D13" s="126"/>
      <c r="E13" s="126"/>
      <c r="F13" s="75" t="s">
        <v>28</v>
      </c>
      <c r="G13" s="75" t="s">
        <v>29</v>
      </c>
      <c r="H13" s="75" t="s">
        <v>29</v>
      </c>
      <c r="I13" s="75" t="s">
        <v>29</v>
      </c>
      <c r="J13" s="75" t="s">
        <v>29</v>
      </c>
      <c r="K13" s="75" t="s">
        <v>28</v>
      </c>
      <c r="L13" s="75" t="s">
        <v>29</v>
      </c>
      <c r="M13" s="75" t="s">
        <v>28</v>
      </c>
      <c r="N13" s="75" t="s">
        <v>28</v>
      </c>
      <c r="O13" s="75" t="s">
        <v>29</v>
      </c>
      <c r="P13" s="75" t="s">
        <v>29</v>
      </c>
      <c r="Q13" s="75" t="s">
        <v>29</v>
      </c>
      <c r="R13" s="75" t="s">
        <v>28</v>
      </c>
      <c r="S13" s="75" t="s">
        <v>29</v>
      </c>
      <c r="T13" s="75" t="s">
        <v>29</v>
      </c>
      <c r="U13" s="75" t="s">
        <v>29</v>
      </c>
      <c r="V13" s="75" t="s">
        <v>28</v>
      </c>
      <c r="W13" s="75" t="s">
        <v>29</v>
      </c>
      <c r="X13" s="75" t="s">
        <v>28</v>
      </c>
      <c r="Y13" s="75" t="s">
        <v>29</v>
      </c>
      <c r="Z13" s="75" t="s">
        <v>29</v>
      </c>
      <c r="AA13" s="75" t="s">
        <v>29</v>
      </c>
      <c r="AB13" s="75" t="s">
        <v>29</v>
      </c>
      <c r="AC13" s="75" t="s">
        <v>29</v>
      </c>
      <c r="AD13" s="75" t="s">
        <v>29</v>
      </c>
      <c r="AE13" s="75" t="s">
        <v>29</v>
      </c>
      <c r="AF13" s="75" t="s">
        <v>29</v>
      </c>
      <c r="AG13" s="75" t="s">
        <v>29</v>
      </c>
      <c r="AH13" s="75" t="s">
        <v>29</v>
      </c>
      <c r="AI13" s="75" t="s">
        <v>28</v>
      </c>
      <c r="AJ13" s="75" t="s">
        <v>29</v>
      </c>
      <c r="AK13" s="75" t="s">
        <v>29</v>
      </c>
      <c r="AL13" s="78"/>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c r="IU13" s="4"/>
      <c r="IV13" s="4"/>
      <c r="IW13" s="4"/>
      <c r="IX13" s="4"/>
      <c r="IY13" s="4"/>
      <c r="IZ13" s="4"/>
      <c r="JA13" s="4"/>
      <c r="JB13" s="4"/>
      <c r="JC13" s="4"/>
      <c r="JD13" s="4"/>
      <c r="JE13" s="4"/>
      <c r="JF13" s="4"/>
      <c r="JG13" s="4"/>
      <c r="JH13" s="4"/>
      <c r="JI13" s="4"/>
      <c r="JJ13" s="4"/>
      <c r="JK13" s="4"/>
      <c r="JL13" s="4"/>
      <c r="JM13" s="4"/>
      <c r="JN13" s="4"/>
      <c r="JO13" s="4"/>
      <c r="JP13" s="4"/>
      <c r="JQ13" s="4"/>
      <c r="JR13" s="4"/>
      <c r="JS13" s="4"/>
      <c r="JT13" s="4"/>
      <c r="JU13" s="4"/>
      <c r="JV13" s="4"/>
      <c r="JW13" s="4"/>
      <c r="JX13" s="4"/>
      <c r="JY13" s="4"/>
      <c r="JZ13" s="4"/>
      <c r="KA13" s="4"/>
      <c r="KB13" s="4"/>
      <c r="KC13" s="4"/>
      <c r="KD13" s="4"/>
      <c r="KE13" s="4"/>
      <c r="KF13" s="4"/>
      <c r="KG13" s="4"/>
      <c r="KH13" s="4"/>
      <c r="KI13" s="4"/>
      <c r="KJ13" s="4"/>
      <c r="KK13" s="4"/>
      <c r="KL13" s="4"/>
      <c r="KM13" s="4"/>
      <c r="KN13" s="4"/>
      <c r="KO13" s="4"/>
      <c r="KP13" s="4"/>
      <c r="KQ13" s="4"/>
      <c r="KR13" s="4"/>
      <c r="KS13" s="4"/>
      <c r="KT13" s="4"/>
      <c r="KU13" s="4"/>
      <c r="KV13" s="4"/>
      <c r="KW13" s="4"/>
      <c r="KX13" s="4"/>
      <c r="KY13" s="4"/>
      <c r="KZ13" s="4"/>
      <c r="LA13" s="4"/>
      <c r="LB13" s="4"/>
      <c r="LC13" s="4"/>
      <c r="LD13" s="4"/>
      <c r="LE13" s="4"/>
      <c r="LF13" s="4"/>
      <c r="LG13" s="4"/>
      <c r="LH13" s="4"/>
      <c r="LI13" s="4"/>
      <c r="LJ13" s="4"/>
      <c r="LK13" s="4"/>
      <c r="LL13" s="4"/>
      <c r="LM13" s="4"/>
      <c r="LN13" s="4"/>
      <c r="LO13" s="4"/>
      <c r="LP13" s="4"/>
      <c r="LQ13" s="4"/>
      <c r="LR13" s="4"/>
      <c r="LS13" s="4"/>
      <c r="LT13" s="4"/>
      <c r="LU13" s="4"/>
      <c r="LV13" s="4"/>
      <c r="LW13" s="4"/>
      <c r="LX13" s="4"/>
      <c r="LY13" s="4"/>
      <c r="LZ13" s="4"/>
      <c r="MA13" s="4"/>
      <c r="MB13" s="4"/>
      <c r="MC13" s="4"/>
      <c r="MD13" s="4"/>
      <c r="ME13" s="4"/>
      <c r="MF13" s="4"/>
      <c r="MG13" s="4"/>
      <c r="MH13" s="4"/>
      <c r="MI13" s="4"/>
      <c r="MJ13" s="4"/>
      <c r="MK13" s="4"/>
      <c r="ML13" s="4"/>
      <c r="MM13" s="4"/>
    </row>
    <row r="14" spans="1:351" s="3" customFormat="1" x14ac:dyDescent="0.3">
      <c r="A14" s="39" t="s">
        <v>136</v>
      </c>
      <c r="B14" s="126"/>
      <c r="C14" s="126"/>
      <c r="D14" s="126"/>
      <c r="E14" s="126"/>
      <c r="F14" s="75" t="s">
        <v>137</v>
      </c>
      <c r="G14" s="85" t="s">
        <v>138</v>
      </c>
      <c r="H14" s="75"/>
      <c r="I14" s="75"/>
      <c r="J14" s="75" t="s">
        <v>139</v>
      </c>
      <c r="K14" s="85" t="s">
        <v>282</v>
      </c>
      <c r="L14" s="75"/>
      <c r="M14" s="81" t="s">
        <v>140</v>
      </c>
      <c r="N14" s="75" t="s">
        <v>141</v>
      </c>
      <c r="O14" s="75"/>
      <c r="P14" s="75"/>
      <c r="Q14" s="75"/>
      <c r="R14" s="75" t="s">
        <v>142</v>
      </c>
      <c r="S14" s="75"/>
      <c r="T14" s="75"/>
      <c r="U14" s="85" t="s">
        <v>143</v>
      </c>
      <c r="V14" s="85" t="s">
        <v>144</v>
      </c>
      <c r="W14" s="75"/>
      <c r="X14" s="75" t="s">
        <v>145</v>
      </c>
      <c r="Y14" s="75"/>
      <c r="Z14" s="75"/>
      <c r="AA14" s="75"/>
      <c r="AB14" s="75"/>
      <c r="AC14" s="75"/>
      <c r="AD14" s="75"/>
      <c r="AE14" s="75"/>
      <c r="AF14" s="75"/>
      <c r="AG14" s="75"/>
      <c r="AH14" s="75"/>
      <c r="AI14" s="75" t="s">
        <v>146</v>
      </c>
      <c r="AJ14" s="75"/>
      <c r="AK14" s="75"/>
      <c r="AL14" s="78" t="s">
        <v>38</v>
      </c>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c r="IU14" s="4"/>
      <c r="IV14" s="4"/>
      <c r="IW14" s="4"/>
      <c r="IX14" s="4"/>
      <c r="IY14" s="4"/>
      <c r="IZ14" s="4"/>
      <c r="JA14" s="4"/>
      <c r="JB14" s="4"/>
      <c r="JC14" s="4"/>
      <c r="JD14" s="4"/>
      <c r="JE14" s="4"/>
      <c r="JF14" s="4"/>
      <c r="JG14" s="4"/>
      <c r="JH14" s="4"/>
      <c r="JI14" s="4"/>
      <c r="JJ14" s="4"/>
      <c r="JK14" s="4"/>
      <c r="JL14" s="4"/>
      <c r="JM14" s="4"/>
      <c r="JN14" s="4"/>
      <c r="JO14" s="4"/>
      <c r="JP14" s="4"/>
      <c r="JQ14" s="4"/>
      <c r="JR14" s="4"/>
      <c r="JS14" s="4"/>
      <c r="JT14" s="4"/>
      <c r="JU14" s="4"/>
      <c r="JV14" s="4"/>
      <c r="JW14" s="4"/>
      <c r="JX14" s="4"/>
      <c r="JY14" s="4"/>
      <c r="JZ14" s="4"/>
      <c r="KA14" s="4"/>
      <c r="KB14" s="4"/>
      <c r="KC14" s="4"/>
      <c r="KD14" s="4"/>
      <c r="KE14" s="4"/>
      <c r="KF14" s="4"/>
      <c r="KG14" s="4"/>
      <c r="KH14" s="4"/>
      <c r="KI14" s="4"/>
      <c r="KJ14" s="4"/>
      <c r="KK14" s="4"/>
      <c r="KL14" s="4"/>
      <c r="KM14" s="4"/>
      <c r="KN14" s="4"/>
      <c r="KO14" s="4"/>
      <c r="KP14" s="4"/>
      <c r="KQ14" s="4"/>
      <c r="KR14" s="4"/>
      <c r="KS14" s="4"/>
      <c r="KT14" s="4"/>
      <c r="KU14" s="4"/>
      <c r="KV14" s="4"/>
      <c r="KW14" s="4"/>
      <c r="KX14" s="4"/>
      <c r="KY14" s="4"/>
      <c r="KZ14" s="4"/>
      <c r="LA14" s="4"/>
      <c r="LB14" s="4"/>
      <c r="LC14" s="4"/>
      <c r="LD14" s="4"/>
      <c r="LE14" s="4"/>
      <c r="LF14" s="4"/>
      <c r="LG14" s="4"/>
      <c r="LH14" s="4"/>
      <c r="LI14" s="4"/>
      <c r="LJ14" s="4"/>
      <c r="LK14" s="4"/>
      <c r="LL14" s="4"/>
      <c r="LM14" s="4"/>
      <c r="LN14" s="4"/>
      <c r="LO14" s="4"/>
      <c r="LP14" s="4"/>
      <c r="LQ14" s="4"/>
      <c r="LR14" s="4"/>
      <c r="LS14" s="4"/>
      <c r="LT14" s="4"/>
      <c r="LU14" s="4"/>
      <c r="LV14" s="4"/>
      <c r="LW14" s="4"/>
      <c r="LX14" s="4"/>
      <c r="LY14" s="4"/>
      <c r="LZ14" s="4"/>
      <c r="MA14" s="4"/>
      <c r="MB14" s="4"/>
      <c r="MC14" s="4"/>
      <c r="MD14" s="4"/>
      <c r="ME14" s="4"/>
      <c r="MF14" s="4"/>
      <c r="MG14" s="4"/>
      <c r="MH14" s="4"/>
      <c r="MI14" s="4"/>
      <c r="MJ14" s="4"/>
      <c r="MK14" s="4"/>
      <c r="ML14" s="4"/>
      <c r="MM14" s="4"/>
    </row>
    <row r="15" spans="1:351" s="3" customFormat="1" ht="18.75" customHeight="1" x14ac:dyDescent="0.3">
      <c r="A15" s="67" t="s">
        <v>147</v>
      </c>
      <c r="B15" s="140"/>
      <c r="C15" s="140"/>
      <c r="D15" s="140"/>
      <c r="E15" s="140"/>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7"/>
      <c r="AL15" s="78"/>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4"/>
      <c r="IA15" s="4"/>
      <c r="IB15" s="4"/>
      <c r="IC15" s="4"/>
      <c r="ID15" s="4"/>
      <c r="IE15" s="4"/>
      <c r="IF15" s="4"/>
      <c r="IG15" s="4"/>
      <c r="IH15" s="4"/>
      <c r="II15" s="4"/>
      <c r="IJ15" s="4"/>
      <c r="IK15" s="4"/>
      <c r="IL15" s="4"/>
      <c r="IM15" s="4"/>
      <c r="IN15" s="4"/>
      <c r="IO15" s="4"/>
      <c r="IP15" s="4"/>
      <c r="IQ15" s="4"/>
      <c r="IR15" s="4"/>
      <c r="IS15" s="4"/>
      <c r="IT15" s="4"/>
      <c r="IU15" s="4"/>
      <c r="IV15" s="4"/>
      <c r="IW15" s="4"/>
      <c r="IX15" s="4"/>
      <c r="IY15" s="4"/>
      <c r="IZ15" s="4"/>
      <c r="JA15" s="4"/>
      <c r="JB15" s="4"/>
      <c r="JC15" s="4"/>
      <c r="JD15" s="4"/>
      <c r="JE15" s="4"/>
      <c r="JF15" s="4"/>
      <c r="JG15" s="4"/>
      <c r="JH15" s="4"/>
      <c r="JI15" s="4"/>
      <c r="JJ15" s="4"/>
      <c r="JK15" s="4"/>
      <c r="JL15" s="4"/>
      <c r="JM15" s="4"/>
      <c r="JN15" s="4"/>
      <c r="JO15" s="4"/>
      <c r="JP15" s="4"/>
      <c r="JQ15" s="4"/>
      <c r="JR15" s="4"/>
      <c r="JS15" s="4"/>
      <c r="JT15" s="4"/>
      <c r="JU15" s="4"/>
      <c r="JV15" s="4"/>
      <c r="JW15" s="4"/>
      <c r="JX15" s="4"/>
      <c r="JY15" s="4"/>
      <c r="JZ15" s="4"/>
      <c r="KA15" s="4"/>
      <c r="KB15" s="4"/>
      <c r="KC15" s="4"/>
      <c r="KD15" s="4"/>
      <c r="KE15" s="4"/>
      <c r="KF15" s="4"/>
      <c r="KG15" s="4"/>
      <c r="KH15" s="4"/>
      <c r="KI15" s="4"/>
      <c r="KJ15" s="4"/>
      <c r="KK15" s="4"/>
      <c r="KL15" s="4"/>
      <c r="KM15" s="4"/>
      <c r="KN15" s="4"/>
      <c r="KO15" s="4"/>
      <c r="KP15" s="4"/>
      <c r="KQ15" s="4"/>
      <c r="KR15" s="4"/>
      <c r="KS15" s="4"/>
      <c r="KT15" s="4"/>
      <c r="KU15" s="4"/>
      <c r="KV15" s="4"/>
      <c r="KW15" s="4"/>
      <c r="KX15" s="4"/>
      <c r="KY15" s="4"/>
      <c r="KZ15" s="4"/>
      <c r="LA15" s="4"/>
      <c r="LB15" s="4"/>
      <c r="LC15" s="4"/>
      <c r="LD15" s="4"/>
      <c r="LE15" s="4"/>
      <c r="LF15" s="4"/>
      <c r="LG15" s="4"/>
      <c r="LH15" s="4"/>
      <c r="LI15" s="4"/>
      <c r="LJ15" s="4"/>
      <c r="LK15" s="4"/>
      <c r="LL15" s="4"/>
      <c r="LM15" s="4"/>
      <c r="LN15" s="4"/>
      <c r="LO15" s="4"/>
      <c r="LP15" s="4"/>
      <c r="LQ15" s="4"/>
      <c r="LR15" s="4"/>
      <c r="LS15" s="4"/>
      <c r="LT15" s="4"/>
      <c r="LU15" s="4"/>
      <c r="LV15" s="4"/>
      <c r="LW15" s="4"/>
      <c r="LX15" s="4"/>
      <c r="LY15" s="4"/>
      <c r="LZ15" s="4"/>
      <c r="MA15" s="4"/>
      <c r="MB15" s="4"/>
      <c r="MC15" s="4"/>
      <c r="MD15" s="4"/>
      <c r="ME15" s="4"/>
      <c r="MF15" s="4"/>
      <c r="MG15" s="4"/>
      <c r="MH15" s="4"/>
      <c r="MI15" s="4"/>
      <c r="MJ15" s="4"/>
      <c r="MK15" s="4"/>
      <c r="ML15" s="4"/>
      <c r="MM15" s="4"/>
    </row>
    <row r="16" spans="1:351" s="3" customFormat="1" ht="15.75" customHeight="1" x14ac:dyDescent="0.3">
      <c r="A16" s="52" t="s">
        <v>133</v>
      </c>
      <c r="B16" s="126"/>
      <c r="C16" s="104">
        <f>SUM(F16:AK16)</f>
        <v>519</v>
      </c>
      <c r="D16" s="133">
        <f>AVERAGE(F16:AK16)</f>
        <v>19.96153846153846</v>
      </c>
      <c r="E16" s="104">
        <f>MEDIAN(F16:AK16)</f>
        <v>11</v>
      </c>
      <c r="F16" s="75">
        <v>2</v>
      </c>
      <c r="G16" s="75">
        <v>10</v>
      </c>
      <c r="H16" s="75">
        <v>10</v>
      </c>
      <c r="I16" s="75">
        <v>10</v>
      </c>
      <c r="J16" s="75">
        <v>12</v>
      </c>
      <c r="K16" s="75">
        <v>10</v>
      </c>
      <c r="L16" s="75">
        <v>20</v>
      </c>
      <c r="M16" s="75"/>
      <c r="N16" s="75"/>
      <c r="O16" s="75">
        <v>23</v>
      </c>
      <c r="P16" s="75">
        <v>63</v>
      </c>
      <c r="Q16" s="75"/>
      <c r="R16" s="75">
        <v>25</v>
      </c>
      <c r="S16" s="75">
        <v>1</v>
      </c>
      <c r="T16" s="75">
        <v>1</v>
      </c>
      <c r="U16" s="75">
        <v>11</v>
      </c>
      <c r="V16" s="75">
        <v>11</v>
      </c>
      <c r="W16" s="75"/>
      <c r="X16" s="75">
        <v>15</v>
      </c>
      <c r="Y16" s="75">
        <v>6</v>
      </c>
      <c r="Z16" s="75">
        <v>24</v>
      </c>
      <c r="AA16" s="75">
        <v>26</v>
      </c>
      <c r="AB16" s="75"/>
      <c r="AC16" s="75">
        <v>45</v>
      </c>
      <c r="AD16" s="75"/>
      <c r="AE16" s="75">
        <v>1</v>
      </c>
      <c r="AF16" s="75">
        <v>33</v>
      </c>
      <c r="AG16" s="75">
        <v>7</v>
      </c>
      <c r="AH16" s="75">
        <v>110</v>
      </c>
      <c r="AI16" s="75">
        <v>7</v>
      </c>
      <c r="AJ16" s="75">
        <v>33</v>
      </c>
      <c r="AK16" s="75">
        <v>3</v>
      </c>
      <c r="AL16" s="78"/>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row>
    <row r="17" spans="1:351" s="3" customFormat="1" ht="14.25" customHeight="1" x14ac:dyDescent="0.3">
      <c r="A17" s="52" t="s">
        <v>134</v>
      </c>
      <c r="B17" s="126"/>
      <c r="C17" s="104">
        <f>SUM(F17:AK17)</f>
        <v>757</v>
      </c>
      <c r="D17" s="133">
        <f>AVERAGE(F17:AK17)</f>
        <v>26.103448275862068</v>
      </c>
      <c r="E17" s="104">
        <f>MEDIAN(F17:AK17)</f>
        <v>16</v>
      </c>
      <c r="F17" s="75">
        <v>31</v>
      </c>
      <c r="G17" s="75">
        <v>15</v>
      </c>
      <c r="H17" s="75">
        <v>16</v>
      </c>
      <c r="I17" s="75">
        <v>16</v>
      </c>
      <c r="J17" s="75">
        <v>11</v>
      </c>
      <c r="K17" s="75">
        <v>18</v>
      </c>
      <c r="L17" s="85"/>
      <c r="M17" s="75">
        <v>10</v>
      </c>
      <c r="N17" s="75">
        <v>11</v>
      </c>
      <c r="O17" s="75">
        <v>53</v>
      </c>
      <c r="P17" s="75">
        <v>70</v>
      </c>
      <c r="Q17" s="75">
        <v>47</v>
      </c>
      <c r="R17" s="75">
        <v>25</v>
      </c>
      <c r="S17" s="75">
        <v>5</v>
      </c>
      <c r="T17" s="75">
        <v>1</v>
      </c>
      <c r="U17" s="75">
        <v>20</v>
      </c>
      <c r="V17" s="75">
        <v>12</v>
      </c>
      <c r="W17" s="75">
        <v>8</v>
      </c>
      <c r="X17" s="75">
        <v>19</v>
      </c>
      <c r="Y17" s="75">
        <v>8</v>
      </c>
      <c r="Z17" s="75">
        <v>30</v>
      </c>
      <c r="AA17" s="75">
        <v>32</v>
      </c>
      <c r="AB17" s="75">
        <v>0</v>
      </c>
      <c r="AC17" s="75">
        <v>85</v>
      </c>
      <c r="AD17" s="75">
        <v>29</v>
      </c>
      <c r="AE17" s="75">
        <v>3</v>
      </c>
      <c r="AF17" s="85"/>
      <c r="AG17" s="85"/>
      <c r="AH17" s="75">
        <v>114</v>
      </c>
      <c r="AI17" s="75">
        <v>14</v>
      </c>
      <c r="AJ17" s="75">
        <v>49</v>
      </c>
      <c r="AK17" s="75">
        <v>5</v>
      </c>
      <c r="AL17" s="78"/>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4"/>
      <c r="IJ17" s="4"/>
      <c r="IK17" s="4"/>
      <c r="IL17" s="4"/>
      <c r="IM17" s="4"/>
      <c r="IN17" s="4"/>
      <c r="IO17" s="4"/>
      <c r="IP17" s="4"/>
      <c r="IQ17" s="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4"/>
      <c r="KN17" s="4"/>
      <c r="KO17" s="4"/>
      <c r="KP17" s="4"/>
      <c r="KQ17" s="4"/>
      <c r="KR17" s="4"/>
      <c r="KS17" s="4"/>
      <c r="KT17" s="4"/>
      <c r="KU17" s="4"/>
      <c r="KV17" s="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row>
    <row r="18" spans="1:351" s="3" customFormat="1" ht="30" customHeight="1" x14ac:dyDescent="0.3">
      <c r="A18" s="66" t="s">
        <v>148</v>
      </c>
      <c r="B18" s="141"/>
      <c r="C18" s="141"/>
      <c r="D18" s="141"/>
      <c r="E18" s="141"/>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9"/>
      <c r="AL18" s="78"/>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4"/>
      <c r="IJ18" s="4"/>
      <c r="IK18" s="4"/>
      <c r="IL18" s="4"/>
      <c r="IM18" s="4"/>
      <c r="IN18" s="4"/>
      <c r="IO18" s="4"/>
      <c r="IP18" s="4"/>
      <c r="IQ18" s="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4"/>
      <c r="KN18" s="4"/>
      <c r="KO18" s="4"/>
      <c r="KP18" s="4"/>
      <c r="KQ18" s="4"/>
      <c r="KR18" s="4"/>
      <c r="KS18" s="4"/>
      <c r="KT18" s="4"/>
      <c r="KU18" s="4"/>
      <c r="KV18" s="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row>
    <row r="19" spans="1:351" s="3" customFormat="1" x14ac:dyDescent="0.3">
      <c r="A19" s="52" t="s">
        <v>133</v>
      </c>
      <c r="B19" s="126"/>
      <c r="C19" s="104">
        <f>SUM(F19:AK19)</f>
        <v>363</v>
      </c>
      <c r="D19" s="133">
        <f>AVERAGE(F19:AK19)</f>
        <v>13.444444444444445</v>
      </c>
      <c r="E19" s="104">
        <f>MEDIAN(F19:AK19)</f>
        <v>6</v>
      </c>
      <c r="F19" s="75">
        <v>0</v>
      </c>
      <c r="G19" s="75">
        <v>16</v>
      </c>
      <c r="H19" s="75">
        <v>11</v>
      </c>
      <c r="I19" s="75">
        <v>4</v>
      </c>
      <c r="J19" s="75">
        <v>3</v>
      </c>
      <c r="K19" s="75">
        <v>6</v>
      </c>
      <c r="L19" s="75">
        <v>11</v>
      </c>
      <c r="M19" s="75"/>
      <c r="N19" s="75"/>
      <c r="O19" s="75">
        <v>4</v>
      </c>
      <c r="P19" s="75">
        <v>45</v>
      </c>
      <c r="Q19" s="75">
        <v>14</v>
      </c>
      <c r="R19" s="75">
        <v>17</v>
      </c>
      <c r="S19" s="75">
        <v>1</v>
      </c>
      <c r="T19" s="75">
        <v>1</v>
      </c>
      <c r="U19" s="75">
        <v>4</v>
      </c>
      <c r="V19" s="75">
        <v>29</v>
      </c>
      <c r="W19" s="75"/>
      <c r="X19" s="75">
        <v>25</v>
      </c>
      <c r="Y19" s="75">
        <v>6</v>
      </c>
      <c r="Z19" s="75">
        <v>1</v>
      </c>
      <c r="AA19" s="75">
        <v>8</v>
      </c>
      <c r="AB19" s="75"/>
      <c r="AC19" s="75">
        <v>88</v>
      </c>
      <c r="AD19" s="75"/>
      <c r="AE19" s="75">
        <v>0</v>
      </c>
      <c r="AF19" s="75">
        <v>30</v>
      </c>
      <c r="AG19" s="75">
        <v>2</v>
      </c>
      <c r="AH19" s="75">
        <v>21</v>
      </c>
      <c r="AI19" s="75">
        <v>4</v>
      </c>
      <c r="AJ19" s="75">
        <v>9</v>
      </c>
      <c r="AK19" s="75">
        <v>3</v>
      </c>
      <c r="AL19" s="78"/>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row>
    <row r="20" spans="1:351" s="3" customFormat="1" x14ac:dyDescent="0.3">
      <c r="A20" s="52" t="s">
        <v>134</v>
      </c>
      <c r="B20" s="126"/>
      <c r="C20" s="104">
        <f>SUM(F20:AK20)</f>
        <v>529</v>
      </c>
      <c r="D20" s="133">
        <f>AVERAGE(F20:AK20)</f>
        <v>18.241379310344829</v>
      </c>
      <c r="E20" s="104">
        <f>MEDIAN(F20:AK20)</f>
        <v>9</v>
      </c>
      <c r="F20" s="75">
        <v>14</v>
      </c>
      <c r="G20" s="75">
        <v>20</v>
      </c>
      <c r="H20" s="75">
        <v>15</v>
      </c>
      <c r="I20" s="75">
        <v>5</v>
      </c>
      <c r="J20" s="75">
        <v>3</v>
      </c>
      <c r="K20" s="75">
        <v>11</v>
      </c>
      <c r="L20" s="85"/>
      <c r="M20" s="75">
        <v>12</v>
      </c>
      <c r="N20" s="75">
        <v>12</v>
      </c>
      <c r="O20" s="75">
        <v>6</v>
      </c>
      <c r="P20" s="75">
        <v>57</v>
      </c>
      <c r="Q20" s="75">
        <v>47</v>
      </c>
      <c r="R20" s="75">
        <v>17</v>
      </c>
      <c r="S20" s="75">
        <v>2</v>
      </c>
      <c r="T20" s="75">
        <v>1</v>
      </c>
      <c r="U20" s="75">
        <v>5</v>
      </c>
      <c r="V20" s="75">
        <v>36</v>
      </c>
      <c r="W20" s="75">
        <v>4</v>
      </c>
      <c r="X20" s="75">
        <v>38</v>
      </c>
      <c r="Y20" s="75">
        <v>8</v>
      </c>
      <c r="Z20" s="75">
        <v>1</v>
      </c>
      <c r="AA20" s="75">
        <v>9</v>
      </c>
      <c r="AB20" s="75">
        <v>3</v>
      </c>
      <c r="AC20" s="75">
        <v>150</v>
      </c>
      <c r="AD20" s="75">
        <v>2</v>
      </c>
      <c r="AE20" s="75">
        <v>4</v>
      </c>
      <c r="AF20" s="85"/>
      <c r="AG20" s="85"/>
      <c r="AH20" s="75">
        <v>22</v>
      </c>
      <c r="AI20" s="75">
        <v>5</v>
      </c>
      <c r="AJ20" s="75">
        <v>16</v>
      </c>
      <c r="AK20" s="75">
        <v>4</v>
      </c>
      <c r="AL20" s="78"/>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row>
    <row r="21" spans="1:351" s="3" customFormat="1" ht="26" x14ac:dyDescent="0.3">
      <c r="A21" s="39" t="s">
        <v>149</v>
      </c>
      <c r="B21" s="126"/>
      <c r="C21" s="126"/>
      <c r="D21" s="142">
        <f>AVERAGE(F21:AK21)</f>
        <v>0.82429032258064505</v>
      </c>
      <c r="E21" s="142">
        <f>MEDIAN(F21:AK21)</f>
        <v>0.86</v>
      </c>
      <c r="F21" s="90">
        <v>0.31</v>
      </c>
      <c r="G21" s="90">
        <v>0.8</v>
      </c>
      <c r="H21" s="90">
        <v>0.84</v>
      </c>
      <c r="I21" s="90">
        <v>0.87</v>
      </c>
      <c r="J21" s="91">
        <v>1</v>
      </c>
      <c r="K21" s="91">
        <v>0.92</v>
      </c>
      <c r="L21" s="90">
        <v>0.8</v>
      </c>
      <c r="M21" s="90">
        <v>0.91</v>
      </c>
      <c r="N21" s="90">
        <v>0.86</v>
      </c>
      <c r="O21" s="90">
        <v>0.89</v>
      </c>
      <c r="P21" s="91">
        <v>0.83</v>
      </c>
      <c r="Q21" s="90">
        <v>0.7</v>
      </c>
      <c r="R21" s="90">
        <v>0.77</v>
      </c>
      <c r="S21" s="91">
        <v>0.9</v>
      </c>
      <c r="T21" s="90">
        <v>0.96</v>
      </c>
      <c r="U21" s="90">
        <v>0.96</v>
      </c>
      <c r="V21" s="90">
        <v>0.46</v>
      </c>
      <c r="W21" s="90">
        <v>0.85</v>
      </c>
      <c r="X21" s="90">
        <v>0.73</v>
      </c>
      <c r="Y21" s="91">
        <v>0.75</v>
      </c>
      <c r="Z21" s="90">
        <v>0.96</v>
      </c>
      <c r="AA21" s="90">
        <v>0.83</v>
      </c>
      <c r="AB21" s="92">
        <v>0.88900000000000001</v>
      </c>
      <c r="AC21" s="90">
        <v>0.62</v>
      </c>
      <c r="AD21" s="90">
        <v>0.94</v>
      </c>
      <c r="AE21" s="90">
        <v>0.9</v>
      </c>
      <c r="AF21" s="90">
        <v>0.72</v>
      </c>
      <c r="AG21" s="75"/>
      <c r="AH21" s="91">
        <v>0.78400000000000003</v>
      </c>
      <c r="AI21" s="90">
        <v>0.93</v>
      </c>
      <c r="AJ21" s="90">
        <v>0.92</v>
      </c>
      <c r="AK21" s="91">
        <v>0.95</v>
      </c>
      <c r="AL21" s="78"/>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row>
    <row r="22" spans="1:351" s="3" customFormat="1" ht="30" customHeight="1" x14ac:dyDescent="0.3">
      <c r="A22" s="65" t="s">
        <v>150</v>
      </c>
      <c r="B22" s="135"/>
      <c r="C22" s="135"/>
      <c r="D22" s="135"/>
      <c r="E22" s="135"/>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4"/>
      <c r="AL22" s="78"/>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row>
    <row r="23" spans="1:351" s="3" customFormat="1" ht="15" customHeight="1" x14ac:dyDescent="0.3">
      <c r="A23" s="52" t="s">
        <v>134</v>
      </c>
      <c r="B23" s="126"/>
      <c r="C23" s="104">
        <f>SUM(F23:AK23)</f>
        <v>626</v>
      </c>
      <c r="D23" s="133">
        <f>AVERAGE(F23:AK23)</f>
        <v>23.185185185185187</v>
      </c>
      <c r="E23" s="133">
        <f>MEDIAN(F23:AL23)</f>
        <v>16</v>
      </c>
      <c r="F23" s="75">
        <v>12</v>
      </c>
      <c r="G23" s="75">
        <v>15</v>
      </c>
      <c r="H23" s="75">
        <v>20</v>
      </c>
      <c r="I23" s="75">
        <v>16</v>
      </c>
      <c r="J23" s="75">
        <v>12</v>
      </c>
      <c r="K23" s="75">
        <v>12</v>
      </c>
      <c r="L23" s="75"/>
      <c r="M23" s="75">
        <v>20</v>
      </c>
      <c r="N23" s="75">
        <v>13</v>
      </c>
      <c r="O23" s="75">
        <v>59</v>
      </c>
      <c r="P23" s="75">
        <v>65</v>
      </c>
      <c r="Q23" s="75">
        <v>68</v>
      </c>
      <c r="R23" s="75">
        <v>30</v>
      </c>
      <c r="S23" s="75">
        <v>6</v>
      </c>
      <c r="T23" s="75">
        <v>9</v>
      </c>
      <c r="U23" s="75">
        <v>16</v>
      </c>
      <c r="V23" s="75"/>
      <c r="W23" s="75">
        <v>15</v>
      </c>
      <c r="X23" s="75">
        <v>32</v>
      </c>
      <c r="Y23" s="75">
        <v>20</v>
      </c>
      <c r="Z23" s="75">
        <v>36</v>
      </c>
      <c r="AA23" s="75">
        <v>16</v>
      </c>
      <c r="AB23" s="75">
        <v>6</v>
      </c>
      <c r="AC23" s="75">
        <v>35</v>
      </c>
      <c r="AD23" s="75">
        <v>38</v>
      </c>
      <c r="AE23" s="75">
        <v>6</v>
      </c>
      <c r="AF23" s="75"/>
      <c r="AG23" s="75"/>
      <c r="AH23" s="75">
        <v>21</v>
      </c>
      <c r="AI23" s="75">
        <v>17</v>
      </c>
      <c r="AJ23" s="75"/>
      <c r="AK23" s="75">
        <v>11</v>
      </c>
      <c r="AL23" s="78"/>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row>
    <row r="24" spans="1:351" s="3" customFormat="1" ht="16.5" customHeight="1" x14ac:dyDescent="0.3">
      <c r="A24" s="52" t="s">
        <v>133</v>
      </c>
      <c r="B24" s="126"/>
      <c r="C24" s="104">
        <f>SUM(F24:AK24)</f>
        <v>402</v>
      </c>
      <c r="D24" s="133">
        <f>AVERAGE(F24:AK24)</f>
        <v>16.75</v>
      </c>
      <c r="E24" s="133">
        <f t="shared" ref="E24:E26" si="0">MEDIAN(F24:AL24)</f>
        <v>12</v>
      </c>
      <c r="F24" s="75">
        <v>2</v>
      </c>
      <c r="G24" s="75">
        <v>10</v>
      </c>
      <c r="H24" s="75">
        <v>14</v>
      </c>
      <c r="I24" s="75">
        <v>8</v>
      </c>
      <c r="J24" s="75">
        <v>10</v>
      </c>
      <c r="K24" s="75">
        <v>7</v>
      </c>
      <c r="L24" s="75">
        <v>10</v>
      </c>
      <c r="M24" s="75"/>
      <c r="N24" s="75"/>
      <c r="O24" s="75">
        <v>29</v>
      </c>
      <c r="P24" s="75">
        <v>55</v>
      </c>
      <c r="Q24" s="75">
        <v>20</v>
      </c>
      <c r="R24" s="75">
        <v>30</v>
      </c>
      <c r="S24" s="75">
        <v>2</v>
      </c>
      <c r="T24" s="75">
        <v>6</v>
      </c>
      <c r="U24" s="75">
        <v>8</v>
      </c>
      <c r="V24" s="75"/>
      <c r="W24" s="75"/>
      <c r="X24" s="75">
        <v>29</v>
      </c>
      <c r="Y24" s="75">
        <v>15</v>
      </c>
      <c r="Z24" s="75">
        <v>30</v>
      </c>
      <c r="AA24" s="75">
        <v>14</v>
      </c>
      <c r="AB24" s="75"/>
      <c r="AC24" s="75">
        <v>20</v>
      </c>
      <c r="AD24" s="75"/>
      <c r="AE24" s="75"/>
      <c r="AF24" s="75">
        <v>39</v>
      </c>
      <c r="AG24" s="75">
        <v>6</v>
      </c>
      <c r="AH24" s="75">
        <v>21</v>
      </c>
      <c r="AI24" s="75">
        <v>9</v>
      </c>
      <c r="AJ24" s="75"/>
      <c r="AK24" s="75">
        <v>8</v>
      </c>
      <c r="AL24" s="78"/>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row>
    <row r="25" spans="1:351" s="3" customFormat="1" ht="30" customHeight="1" x14ac:dyDescent="0.3">
      <c r="A25" s="39" t="s">
        <v>151</v>
      </c>
      <c r="B25" s="143"/>
      <c r="C25" s="126"/>
      <c r="D25" s="133">
        <f>AVERAGE(F25:AK25)</f>
        <v>7.568965517241379</v>
      </c>
      <c r="E25" s="133">
        <f t="shared" si="0"/>
        <v>6</v>
      </c>
      <c r="F25" s="75">
        <v>5</v>
      </c>
      <c r="G25" s="75">
        <v>5</v>
      </c>
      <c r="H25" s="75">
        <v>22</v>
      </c>
      <c r="I25" s="75">
        <v>4</v>
      </c>
      <c r="J25" s="75">
        <v>6</v>
      </c>
      <c r="K25" s="75">
        <v>8</v>
      </c>
      <c r="L25" s="75">
        <v>1</v>
      </c>
      <c r="M25" s="75">
        <v>6</v>
      </c>
      <c r="N25" s="75">
        <v>19</v>
      </c>
      <c r="O25" s="75">
        <v>6</v>
      </c>
      <c r="P25" s="75">
        <v>5</v>
      </c>
      <c r="Q25" s="75">
        <v>10</v>
      </c>
      <c r="R25" s="75">
        <v>15</v>
      </c>
      <c r="S25" s="75">
        <v>2</v>
      </c>
      <c r="T25" s="75">
        <v>2</v>
      </c>
      <c r="U25" s="75">
        <v>6</v>
      </c>
      <c r="V25" s="75">
        <v>6</v>
      </c>
      <c r="W25" s="75">
        <v>7.5</v>
      </c>
      <c r="X25" s="75">
        <v>10</v>
      </c>
      <c r="Y25" s="75">
        <v>3</v>
      </c>
      <c r="Z25" s="75">
        <v>4</v>
      </c>
      <c r="AA25" s="75">
        <v>5</v>
      </c>
      <c r="AB25" s="75">
        <v>3</v>
      </c>
      <c r="AC25" s="75"/>
      <c r="AD25" s="75">
        <v>28</v>
      </c>
      <c r="AE25" s="75">
        <v>11</v>
      </c>
      <c r="AF25" s="75"/>
      <c r="AG25" s="75">
        <v>2</v>
      </c>
      <c r="AH25" s="75"/>
      <c r="AI25" s="75">
        <v>6</v>
      </c>
      <c r="AJ25" s="75">
        <v>7</v>
      </c>
      <c r="AK25" s="75">
        <v>5</v>
      </c>
      <c r="AL25" s="78"/>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row>
    <row r="26" spans="1:351" s="3" customFormat="1" ht="28.5" customHeight="1" x14ac:dyDescent="0.3">
      <c r="A26" s="39" t="s">
        <v>152</v>
      </c>
      <c r="B26" s="143"/>
      <c r="C26" s="126"/>
      <c r="D26" s="133">
        <f>AVERAGE(F26:AK26)</f>
        <v>3.0172413793103448</v>
      </c>
      <c r="E26" s="133">
        <f t="shared" si="0"/>
        <v>3</v>
      </c>
      <c r="F26" s="75">
        <v>3</v>
      </c>
      <c r="G26" s="75">
        <v>3</v>
      </c>
      <c r="H26" s="75">
        <v>3</v>
      </c>
      <c r="I26" s="75">
        <v>0</v>
      </c>
      <c r="J26" s="75">
        <v>3.5</v>
      </c>
      <c r="K26" s="75">
        <v>4</v>
      </c>
      <c r="L26" s="75">
        <v>1</v>
      </c>
      <c r="M26" s="75">
        <v>6</v>
      </c>
      <c r="N26" s="75">
        <v>10</v>
      </c>
      <c r="O26" s="75">
        <v>2</v>
      </c>
      <c r="P26" s="75">
        <v>2</v>
      </c>
      <c r="Q26" s="75">
        <v>5</v>
      </c>
      <c r="R26" s="75">
        <v>10</v>
      </c>
      <c r="S26" s="75">
        <v>0</v>
      </c>
      <c r="T26" s="75">
        <v>0</v>
      </c>
      <c r="U26" s="75">
        <v>1</v>
      </c>
      <c r="V26" s="75">
        <v>1</v>
      </c>
      <c r="W26" s="75">
        <v>3</v>
      </c>
      <c r="X26" s="75">
        <v>5</v>
      </c>
      <c r="Y26" s="75">
        <v>0</v>
      </c>
      <c r="Z26" s="75">
        <v>1</v>
      </c>
      <c r="AA26" s="75">
        <v>2</v>
      </c>
      <c r="AB26" s="75">
        <v>1</v>
      </c>
      <c r="AC26" s="75"/>
      <c r="AD26" s="75">
        <v>1</v>
      </c>
      <c r="AE26" s="75">
        <v>3</v>
      </c>
      <c r="AF26" s="75"/>
      <c r="AG26" s="75">
        <v>2</v>
      </c>
      <c r="AH26" s="75"/>
      <c r="AI26" s="75">
        <v>3</v>
      </c>
      <c r="AJ26" s="75">
        <v>7</v>
      </c>
      <c r="AK26" s="75">
        <v>5</v>
      </c>
      <c r="AL26" s="78"/>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row>
    <row r="27" spans="1:351" s="8" customFormat="1" ht="15.75" customHeight="1" x14ac:dyDescent="0.3">
      <c r="A27" s="60" t="s">
        <v>20</v>
      </c>
      <c r="B27" s="63"/>
      <c r="C27" s="63"/>
      <c r="D27" s="63"/>
      <c r="E27" s="63"/>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7"/>
      <c r="AL27" s="78"/>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row>
    <row r="28" spans="1:351" s="27" customFormat="1" ht="39" customHeight="1" x14ac:dyDescent="0.3">
      <c r="A28" s="39" t="s">
        <v>64</v>
      </c>
      <c r="B28" s="139">
        <f>(COUNTIF(F28:AK28,"yes")/(COUNTA(F28:AK28)))</f>
        <v>0.38709677419354838</v>
      </c>
      <c r="C28" s="126"/>
      <c r="D28" s="126"/>
      <c r="E28" s="126"/>
      <c r="F28" s="75" t="s">
        <v>29</v>
      </c>
      <c r="G28" s="75" t="s">
        <v>28</v>
      </c>
      <c r="H28" s="75" t="s">
        <v>29</v>
      </c>
      <c r="I28" s="75" t="s">
        <v>29</v>
      </c>
      <c r="J28" s="75" t="s">
        <v>29</v>
      </c>
      <c r="K28" s="75" t="s">
        <v>29</v>
      </c>
      <c r="L28" s="75" t="s">
        <v>29</v>
      </c>
      <c r="M28" s="75" t="s">
        <v>28</v>
      </c>
      <c r="N28" s="75" t="s">
        <v>29</v>
      </c>
      <c r="O28" s="75" t="s">
        <v>29</v>
      </c>
      <c r="P28" s="75"/>
      <c r="Q28" s="75" t="s">
        <v>28</v>
      </c>
      <c r="R28" s="75" t="s">
        <v>28</v>
      </c>
      <c r="S28" s="75" t="s">
        <v>28</v>
      </c>
      <c r="T28" s="75" t="s">
        <v>29</v>
      </c>
      <c r="U28" s="75" t="s">
        <v>28</v>
      </c>
      <c r="V28" s="75" t="s">
        <v>29</v>
      </c>
      <c r="W28" s="75" t="s">
        <v>28</v>
      </c>
      <c r="X28" s="75" t="s">
        <v>29</v>
      </c>
      <c r="Y28" s="75" t="s">
        <v>29</v>
      </c>
      <c r="Z28" s="75" t="s">
        <v>29</v>
      </c>
      <c r="AA28" s="75" t="s">
        <v>28</v>
      </c>
      <c r="AB28" s="75" t="s">
        <v>29</v>
      </c>
      <c r="AC28" s="75" t="s">
        <v>29</v>
      </c>
      <c r="AD28" s="75" t="s">
        <v>28</v>
      </c>
      <c r="AE28" s="75" t="s">
        <v>28</v>
      </c>
      <c r="AF28" s="75" t="s">
        <v>29</v>
      </c>
      <c r="AG28" s="75" t="s">
        <v>28</v>
      </c>
      <c r="AH28" s="75" t="s">
        <v>29</v>
      </c>
      <c r="AI28" s="75" t="s">
        <v>29</v>
      </c>
      <c r="AJ28" s="75" t="s">
        <v>28</v>
      </c>
      <c r="AK28" s="75" t="s">
        <v>29</v>
      </c>
      <c r="AL28" s="93"/>
    </row>
    <row r="29" spans="1:351" s="8" customFormat="1" ht="41.25" customHeight="1" x14ac:dyDescent="0.3">
      <c r="A29" s="38" t="s">
        <v>153</v>
      </c>
      <c r="B29" s="143"/>
      <c r="C29" s="143"/>
      <c r="D29" s="142">
        <f>AVERAGE(F29:AK29)</f>
        <v>0.94571428571428573</v>
      </c>
      <c r="E29" s="144">
        <f>MEDIAN(F29:AK29)</f>
        <v>0.95</v>
      </c>
      <c r="F29" s="75"/>
      <c r="G29" s="91">
        <v>0.96</v>
      </c>
      <c r="H29" s="91"/>
      <c r="I29" s="91"/>
      <c r="J29" s="91"/>
      <c r="K29" s="91"/>
      <c r="L29" s="91"/>
      <c r="M29" s="91">
        <v>0.9</v>
      </c>
      <c r="N29" s="91"/>
      <c r="O29" s="91"/>
      <c r="P29" s="91"/>
      <c r="Q29" s="91">
        <v>0.9</v>
      </c>
      <c r="R29" s="91"/>
      <c r="S29" s="91">
        <v>0.95</v>
      </c>
      <c r="T29" s="91"/>
      <c r="U29" s="91">
        <v>0.94</v>
      </c>
      <c r="V29" s="91"/>
      <c r="W29" s="91">
        <v>1</v>
      </c>
      <c r="X29" s="91"/>
      <c r="Y29" s="91"/>
      <c r="Z29" s="91"/>
      <c r="AA29" s="91"/>
      <c r="AB29" s="91"/>
      <c r="AC29" s="91"/>
      <c r="AD29" s="91"/>
      <c r="AE29" s="91"/>
      <c r="AF29" s="91"/>
      <c r="AG29" s="91"/>
      <c r="AH29" s="91"/>
      <c r="AI29" s="91"/>
      <c r="AJ29" s="91">
        <v>0.97</v>
      </c>
      <c r="AK29" s="91"/>
      <c r="AL29" s="94"/>
      <c r="AM29" s="47"/>
      <c r="AN29" s="47"/>
      <c r="AO29" s="47"/>
      <c r="AP29" s="47"/>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row>
    <row r="30" spans="1:351" s="8" customFormat="1" ht="42" customHeight="1" x14ac:dyDescent="0.3">
      <c r="A30" s="39" t="s">
        <v>154</v>
      </c>
      <c r="B30" s="143"/>
      <c r="C30" s="126"/>
      <c r="D30" s="142">
        <f>AVERAGE(F30:AK30)</f>
        <v>0.22814814814814813</v>
      </c>
      <c r="E30" s="144">
        <f>MEDIAN(F30:AK30)</f>
        <v>0.16</v>
      </c>
      <c r="F30" s="90">
        <v>0.39</v>
      </c>
      <c r="G30" s="90">
        <v>0.3</v>
      </c>
      <c r="H30" s="90">
        <v>0.09</v>
      </c>
      <c r="I30" s="90">
        <v>0.33</v>
      </c>
      <c r="J30" s="75"/>
      <c r="K30" s="91">
        <v>0.11</v>
      </c>
      <c r="L30" s="90">
        <v>0.1</v>
      </c>
      <c r="M30" s="90">
        <v>7.0000000000000007E-2</v>
      </c>
      <c r="N30" s="90">
        <v>0.08</v>
      </c>
      <c r="O30" s="90">
        <v>0.2</v>
      </c>
      <c r="P30" s="91">
        <v>0.05</v>
      </c>
      <c r="Q30" s="91">
        <v>0.05</v>
      </c>
      <c r="R30" s="90">
        <v>0.12</v>
      </c>
      <c r="S30" s="91">
        <v>0.3</v>
      </c>
      <c r="T30" s="90">
        <v>0.16</v>
      </c>
      <c r="U30" s="90">
        <v>0.2</v>
      </c>
      <c r="V30" s="75"/>
      <c r="W30" s="90">
        <v>0.5</v>
      </c>
      <c r="X30" s="90">
        <v>0.25</v>
      </c>
      <c r="Y30" s="75"/>
      <c r="Z30" s="90">
        <v>0.5</v>
      </c>
      <c r="AA30" s="90">
        <v>0.1</v>
      </c>
      <c r="AB30" s="90">
        <v>0.3</v>
      </c>
      <c r="AC30" s="90">
        <v>0.3</v>
      </c>
      <c r="AD30" s="90">
        <v>0.05</v>
      </c>
      <c r="AE30" s="90">
        <v>0.08</v>
      </c>
      <c r="AF30" s="90">
        <v>0.14000000000000001</v>
      </c>
      <c r="AG30" s="91">
        <v>0.5</v>
      </c>
      <c r="AH30" s="75"/>
      <c r="AI30" s="90">
        <v>0.84</v>
      </c>
      <c r="AJ30" s="91">
        <v>0.05</v>
      </c>
      <c r="AK30" s="75"/>
      <c r="AL30" s="78"/>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4"/>
      <c r="IA30" s="4"/>
      <c r="IB30" s="4"/>
      <c r="IC30" s="4"/>
      <c r="ID30" s="4"/>
      <c r="IE30" s="4"/>
      <c r="IF30" s="4"/>
      <c r="IG30" s="4"/>
      <c r="IH30" s="4"/>
      <c r="II30" s="4"/>
      <c r="IJ30" s="4"/>
      <c r="IK30" s="4"/>
      <c r="IL30" s="4"/>
      <c r="IM30" s="4"/>
      <c r="IN30" s="4"/>
      <c r="IO30" s="4"/>
      <c r="IP30" s="4"/>
      <c r="IQ30" s="4"/>
      <c r="IR30" s="4"/>
      <c r="IS30" s="4"/>
      <c r="IT30" s="4"/>
      <c r="IU30" s="4"/>
      <c r="IV30" s="4"/>
      <c r="IW30" s="4"/>
      <c r="IX30" s="4"/>
      <c r="IY30" s="4"/>
      <c r="IZ30" s="4"/>
      <c r="JA30" s="4"/>
      <c r="JB30" s="4"/>
      <c r="JC30" s="4"/>
      <c r="JD30" s="4"/>
      <c r="JE30" s="4"/>
      <c r="JF30" s="4"/>
      <c r="JG30" s="4"/>
      <c r="JH30" s="4"/>
      <c r="JI30" s="4"/>
      <c r="JJ30" s="4"/>
      <c r="JK30" s="4"/>
      <c r="JL30" s="4"/>
      <c r="JM30" s="4"/>
      <c r="JN30" s="4"/>
      <c r="JO30" s="4"/>
      <c r="JP30" s="4"/>
      <c r="JQ30" s="4"/>
      <c r="JR30" s="4"/>
      <c r="JS30" s="4"/>
      <c r="JT30" s="4"/>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row>
    <row r="31" spans="1:351" s="45" customFormat="1" ht="39.75" customHeight="1" x14ac:dyDescent="0.3">
      <c r="A31" s="39" t="s">
        <v>155</v>
      </c>
      <c r="B31" s="143"/>
      <c r="C31" s="104">
        <f>SUM(F31:AK31)</f>
        <v>499</v>
      </c>
      <c r="D31" s="145">
        <f>AVERAGE(F31:AK31)</f>
        <v>16.633333333333333</v>
      </c>
      <c r="E31" s="146">
        <f>MEDIAN(F31:AK31)</f>
        <v>8</v>
      </c>
      <c r="F31" s="75">
        <v>23</v>
      </c>
      <c r="G31" s="75"/>
      <c r="H31" s="75">
        <v>36</v>
      </c>
      <c r="I31" s="75">
        <v>5</v>
      </c>
      <c r="J31" s="75">
        <v>12</v>
      </c>
      <c r="K31" s="75">
        <v>5</v>
      </c>
      <c r="L31" s="75">
        <v>12</v>
      </c>
      <c r="M31" s="75">
        <v>4</v>
      </c>
      <c r="N31" s="75">
        <v>69</v>
      </c>
      <c r="O31" s="75">
        <v>50</v>
      </c>
      <c r="P31" s="75">
        <v>17</v>
      </c>
      <c r="Q31" s="75">
        <v>6</v>
      </c>
      <c r="R31" s="75">
        <v>14</v>
      </c>
      <c r="S31" s="75">
        <v>3</v>
      </c>
      <c r="T31" s="75">
        <v>1</v>
      </c>
      <c r="U31" s="75">
        <v>4</v>
      </c>
      <c r="V31" s="75">
        <v>8</v>
      </c>
      <c r="W31" s="75">
        <v>4</v>
      </c>
      <c r="X31" s="75">
        <v>21</v>
      </c>
      <c r="Y31" s="75">
        <v>3</v>
      </c>
      <c r="Z31" s="75">
        <v>4</v>
      </c>
      <c r="AA31" s="75">
        <v>8</v>
      </c>
      <c r="AB31" s="75">
        <v>1</v>
      </c>
      <c r="AC31" s="75">
        <v>47</v>
      </c>
      <c r="AD31" s="75"/>
      <c r="AE31" s="75">
        <v>2</v>
      </c>
      <c r="AF31" s="75">
        <v>69</v>
      </c>
      <c r="AG31" s="75">
        <v>3</v>
      </c>
      <c r="AH31" s="75">
        <v>7</v>
      </c>
      <c r="AI31" s="75">
        <v>9</v>
      </c>
      <c r="AJ31" s="75">
        <v>41</v>
      </c>
      <c r="AK31" s="75">
        <v>11</v>
      </c>
      <c r="AL31" s="93"/>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EH31" s="27"/>
      <c r="EI31" s="27"/>
      <c r="EJ31" s="27"/>
      <c r="EK31" s="27"/>
      <c r="EL31" s="27"/>
      <c r="EM31" s="27"/>
      <c r="EN31" s="27"/>
      <c r="EO31" s="27"/>
      <c r="EP31" s="27"/>
      <c r="EQ31" s="27"/>
      <c r="ER31" s="27"/>
      <c r="ES31" s="27"/>
      <c r="ET31" s="27"/>
      <c r="EU31" s="27"/>
      <c r="EV31" s="27"/>
      <c r="EW31" s="27"/>
      <c r="EX31" s="27"/>
      <c r="EY31" s="27"/>
      <c r="EZ31" s="27"/>
      <c r="FA31" s="27"/>
      <c r="FB31" s="27"/>
      <c r="FC31" s="27"/>
      <c r="FD31" s="27"/>
      <c r="FE31" s="27"/>
      <c r="FF31" s="27"/>
      <c r="FG31" s="27"/>
      <c r="FH31" s="27"/>
      <c r="FI31" s="27"/>
      <c r="FJ31" s="27"/>
      <c r="FK31" s="27"/>
      <c r="FL31" s="27"/>
      <c r="FM31" s="27"/>
      <c r="FN31" s="27"/>
      <c r="FO31" s="27"/>
      <c r="FP31" s="27"/>
      <c r="FQ31" s="27"/>
      <c r="FR31" s="27"/>
      <c r="FS31" s="27"/>
      <c r="FT31" s="27"/>
      <c r="FU31" s="27"/>
      <c r="FV31" s="27"/>
      <c r="FW31" s="27"/>
      <c r="FX31" s="27"/>
      <c r="FY31" s="27"/>
      <c r="FZ31" s="27"/>
      <c r="GA31" s="27"/>
      <c r="GB31" s="27"/>
      <c r="GC31" s="27"/>
      <c r="GD31" s="27"/>
      <c r="GE31" s="27"/>
      <c r="GF31" s="27"/>
      <c r="GG31" s="27"/>
      <c r="GH31" s="27"/>
      <c r="GI31" s="27"/>
      <c r="GJ31" s="27"/>
      <c r="GK31" s="27"/>
      <c r="GL31" s="27"/>
      <c r="GM31" s="27"/>
      <c r="GN31" s="27"/>
      <c r="GO31" s="27"/>
      <c r="GP31" s="27"/>
      <c r="GQ31" s="27"/>
      <c r="GR31" s="27"/>
      <c r="GS31" s="27"/>
      <c r="GT31" s="27"/>
      <c r="GU31" s="27"/>
      <c r="GV31" s="27"/>
      <c r="GW31" s="27"/>
      <c r="GX31" s="27"/>
      <c r="GY31" s="27"/>
      <c r="GZ31" s="27"/>
      <c r="HA31" s="27"/>
      <c r="HB31" s="27"/>
      <c r="HC31" s="27"/>
      <c r="HD31" s="27"/>
      <c r="HE31" s="27"/>
      <c r="HF31" s="27"/>
      <c r="HG31" s="27"/>
      <c r="HH31" s="27"/>
      <c r="HI31" s="27"/>
      <c r="HJ31" s="27"/>
      <c r="HK31" s="27"/>
      <c r="HL31" s="27"/>
      <c r="HM31" s="27"/>
      <c r="HN31" s="27"/>
      <c r="HO31" s="27"/>
      <c r="HP31" s="27"/>
      <c r="HQ31" s="27"/>
      <c r="HR31" s="27"/>
      <c r="HS31" s="27"/>
      <c r="HT31" s="27"/>
      <c r="HU31" s="27"/>
      <c r="HV31" s="27"/>
      <c r="HW31" s="27"/>
      <c r="HX31" s="27"/>
      <c r="HY31" s="27"/>
      <c r="HZ31" s="27"/>
      <c r="IA31" s="27"/>
      <c r="IB31" s="27"/>
      <c r="IC31" s="27"/>
      <c r="ID31" s="27"/>
      <c r="IE31" s="27"/>
      <c r="IF31" s="27"/>
      <c r="IG31" s="27"/>
      <c r="IH31" s="27"/>
      <c r="II31" s="27"/>
      <c r="IJ31" s="27"/>
      <c r="IK31" s="27"/>
      <c r="IL31" s="27"/>
      <c r="IM31" s="27"/>
      <c r="IN31" s="27"/>
      <c r="IO31" s="27"/>
      <c r="IP31" s="27"/>
      <c r="IQ31" s="27"/>
      <c r="IR31" s="27"/>
      <c r="IS31" s="27"/>
      <c r="IT31" s="27"/>
      <c r="IU31" s="27"/>
      <c r="IV31" s="27"/>
      <c r="IW31" s="27"/>
      <c r="IX31" s="27"/>
      <c r="IY31" s="27"/>
      <c r="IZ31" s="27"/>
      <c r="JA31" s="27"/>
      <c r="JB31" s="27"/>
      <c r="JC31" s="27"/>
      <c r="JD31" s="27"/>
      <c r="JE31" s="27"/>
      <c r="JF31" s="27"/>
      <c r="JG31" s="27"/>
      <c r="JH31" s="27"/>
      <c r="JI31" s="27"/>
      <c r="JJ31" s="27"/>
      <c r="JK31" s="27"/>
      <c r="JL31" s="27"/>
      <c r="JM31" s="27"/>
      <c r="JN31" s="27"/>
      <c r="JO31" s="27"/>
      <c r="JP31" s="27"/>
      <c r="JQ31" s="27"/>
      <c r="JR31" s="27"/>
      <c r="JS31" s="27"/>
      <c r="JT31" s="27"/>
      <c r="JU31" s="27"/>
      <c r="JV31" s="27"/>
      <c r="JW31" s="27"/>
      <c r="JX31" s="27"/>
      <c r="JY31" s="27"/>
      <c r="JZ31" s="27"/>
      <c r="KA31" s="27"/>
      <c r="KB31" s="27"/>
      <c r="KC31" s="27"/>
      <c r="KD31" s="27"/>
      <c r="KE31" s="27"/>
      <c r="KF31" s="27"/>
      <c r="KG31" s="27"/>
      <c r="KH31" s="27"/>
      <c r="KI31" s="27"/>
      <c r="KJ31" s="27"/>
      <c r="KK31" s="27"/>
      <c r="KL31" s="27"/>
      <c r="KM31" s="27"/>
      <c r="KN31" s="27"/>
      <c r="KO31" s="27"/>
      <c r="KP31" s="27"/>
      <c r="KQ31" s="27"/>
      <c r="KR31" s="27"/>
      <c r="KS31" s="27"/>
      <c r="KT31" s="27"/>
      <c r="KU31" s="27"/>
      <c r="KV31" s="27"/>
      <c r="KW31" s="27"/>
      <c r="KX31" s="27"/>
      <c r="KY31" s="27"/>
      <c r="KZ31" s="27"/>
      <c r="LA31" s="27"/>
      <c r="LB31" s="27"/>
      <c r="LC31" s="27"/>
      <c r="LD31" s="27"/>
      <c r="LE31" s="27"/>
      <c r="LF31" s="27"/>
      <c r="LG31" s="27"/>
      <c r="LH31" s="27"/>
      <c r="LI31" s="27"/>
      <c r="LJ31" s="27"/>
      <c r="LK31" s="27"/>
      <c r="LL31" s="27"/>
      <c r="LM31" s="27"/>
      <c r="LN31" s="27"/>
      <c r="LO31" s="27"/>
      <c r="LP31" s="27"/>
      <c r="LQ31" s="27"/>
      <c r="LR31" s="27"/>
      <c r="LS31" s="27"/>
      <c r="LT31" s="27"/>
      <c r="LU31" s="27"/>
      <c r="LV31" s="27"/>
      <c r="LW31" s="27"/>
      <c r="LX31" s="27"/>
      <c r="LY31" s="27"/>
      <c r="LZ31" s="27"/>
      <c r="MA31" s="27"/>
      <c r="MB31" s="27"/>
      <c r="MC31" s="27"/>
      <c r="MD31" s="27"/>
      <c r="ME31" s="27"/>
      <c r="MF31" s="27"/>
      <c r="MG31" s="27"/>
      <c r="MH31" s="27"/>
      <c r="MI31" s="27"/>
      <c r="MJ31" s="27"/>
      <c r="MK31" s="27"/>
      <c r="ML31" s="27"/>
      <c r="MM31" s="27"/>
    </row>
    <row r="32" spans="1:351" s="8" customFormat="1" ht="15.75" customHeight="1" x14ac:dyDescent="0.3">
      <c r="A32" s="60" t="s">
        <v>60</v>
      </c>
      <c r="B32" s="63"/>
      <c r="C32" s="63"/>
      <c r="D32" s="63"/>
      <c r="E32" s="63"/>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7"/>
      <c r="AL32" s="78"/>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4"/>
      <c r="IA32" s="4"/>
      <c r="IB32" s="4"/>
      <c r="IC32" s="4"/>
      <c r="ID32" s="4"/>
      <c r="IE32" s="4"/>
      <c r="IF32" s="4"/>
      <c r="IG32" s="4"/>
      <c r="IH32" s="4"/>
      <c r="II32" s="4"/>
      <c r="IJ32" s="4"/>
      <c r="IK32" s="4"/>
      <c r="IL32" s="4"/>
      <c r="IM32" s="4"/>
      <c r="IN32" s="4"/>
      <c r="IO32" s="4"/>
      <c r="IP32" s="4"/>
      <c r="IQ32" s="4"/>
      <c r="IR32" s="4"/>
      <c r="IS32" s="4"/>
      <c r="IT32" s="4"/>
      <c r="IU32" s="4"/>
      <c r="IV32" s="4"/>
      <c r="IW32" s="4"/>
      <c r="IX32" s="4"/>
      <c r="IY32" s="4"/>
      <c r="IZ32" s="4"/>
      <c r="JA32" s="4"/>
      <c r="JB32" s="4"/>
      <c r="JC32" s="4"/>
      <c r="JD32" s="4"/>
      <c r="JE32" s="4"/>
      <c r="JF32" s="4"/>
      <c r="JG32" s="4"/>
      <c r="JH32" s="4"/>
      <c r="JI32" s="4"/>
      <c r="JJ32" s="4"/>
      <c r="JK32" s="4"/>
      <c r="JL32" s="4"/>
      <c r="JM32" s="4"/>
      <c r="JN32" s="4"/>
      <c r="JO32" s="4"/>
      <c r="JP32" s="4"/>
      <c r="JQ32" s="4"/>
      <c r="JR32" s="4"/>
      <c r="JS32" s="4"/>
      <c r="JT32" s="4"/>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row>
    <row r="33" spans="1:351" s="8" customFormat="1" ht="27" customHeight="1" x14ac:dyDescent="0.3">
      <c r="A33" s="67" t="s">
        <v>156</v>
      </c>
      <c r="B33" s="140"/>
      <c r="C33" s="140"/>
      <c r="D33" s="140"/>
      <c r="E33" s="140"/>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7"/>
      <c r="AL33" s="78"/>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row>
    <row r="34" spans="1:351" s="8" customFormat="1" ht="27" customHeight="1" x14ac:dyDescent="0.3">
      <c r="A34" s="52" t="s">
        <v>157</v>
      </c>
      <c r="B34" s="143"/>
      <c r="C34" s="104">
        <f>SUM(F34:AK34)</f>
        <v>186</v>
      </c>
      <c r="D34" s="133">
        <f>AVERAGE(F34:AK34)</f>
        <v>5.8125</v>
      </c>
      <c r="E34" s="104">
        <f>MEDIAN(F34:AK34)</f>
        <v>5</v>
      </c>
      <c r="F34" s="75">
        <v>5</v>
      </c>
      <c r="G34" s="75">
        <v>6</v>
      </c>
      <c r="H34" s="75">
        <v>6</v>
      </c>
      <c r="I34" s="75">
        <v>2</v>
      </c>
      <c r="J34" s="75">
        <v>8</v>
      </c>
      <c r="K34" s="75">
        <v>7</v>
      </c>
      <c r="L34" s="75">
        <v>3</v>
      </c>
      <c r="M34" s="75">
        <v>3</v>
      </c>
      <c r="N34" s="75">
        <v>2</v>
      </c>
      <c r="O34" s="75">
        <v>7</v>
      </c>
      <c r="P34" s="75">
        <v>3</v>
      </c>
      <c r="Q34" s="75">
        <v>14</v>
      </c>
      <c r="R34" s="75">
        <v>11</v>
      </c>
      <c r="S34" s="75">
        <v>2</v>
      </c>
      <c r="T34" s="75">
        <v>1</v>
      </c>
      <c r="U34" s="75">
        <v>7</v>
      </c>
      <c r="V34" s="75">
        <v>3</v>
      </c>
      <c r="W34" s="75">
        <v>5</v>
      </c>
      <c r="X34" s="75">
        <v>13</v>
      </c>
      <c r="Y34" s="75">
        <v>3</v>
      </c>
      <c r="Z34" s="75">
        <v>1</v>
      </c>
      <c r="AA34" s="75">
        <v>5</v>
      </c>
      <c r="AB34" s="75">
        <v>3</v>
      </c>
      <c r="AC34" s="75">
        <v>18</v>
      </c>
      <c r="AD34" s="75">
        <v>2</v>
      </c>
      <c r="AE34" s="75">
        <v>5</v>
      </c>
      <c r="AF34" s="75">
        <v>7</v>
      </c>
      <c r="AG34" s="75">
        <v>5</v>
      </c>
      <c r="AH34" s="75">
        <v>9</v>
      </c>
      <c r="AI34" s="75">
        <v>4</v>
      </c>
      <c r="AJ34" s="75">
        <v>13</v>
      </c>
      <c r="AK34" s="75">
        <v>3</v>
      </c>
      <c r="AL34" s="78"/>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c r="GK34" s="4"/>
      <c r="GL34" s="4"/>
      <c r="GM34" s="4"/>
      <c r="GN34" s="4"/>
      <c r="GO34" s="4"/>
      <c r="GP34" s="4"/>
      <c r="GQ34" s="4"/>
      <c r="GR34" s="4"/>
      <c r="GS34" s="4"/>
      <c r="GT34" s="4"/>
      <c r="GU34" s="4"/>
      <c r="GV34" s="4"/>
      <c r="GW34" s="4"/>
      <c r="GX34" s="4"/>
      <c r="GY34" s="4"/>
      <c r="GZ34" s="4"/>
      <c r="HA34" s="4"/>
      <c r="HB34" s="4"/>
      <c r="HC34" s="4"/>
      <c r="HD34" s="4"/>
      <c r="HE34" s="4"/>
      <c r="HF34" s="4"/>
      <c r="HG34" s="4"/>
      <c r="HH34" s="4"/>
      <c r="HI34" s="4"/>
      <c r="HJ34" s="4"/>
      <c r="HK34" s="4"/>
      <c r="HL34" s="4"/>
      <c r="HM34" s="4"/>
      <c r="HN34" s="4"/>
      <c r="HO34" s="4"/>
      <c r="HP34" s="4"/>
      <c r="HQ34" s="4"/>
      <c r="HR34" s="4"/>
      <c r="HS34" s="4"/>
      <c r="HT34" s="4"/>
      <c r="HU34" s="4"/>
      <c r="HV34" s="4"/>
      <c r="HW34" s="4"/>
      <c r="HX34" s="4"/>
      <c r="HY34" s="4"/>
      <c r="HZ34" s="4"/>
      <c r="IA34" s="4"/>
      <c r="IB34" s="4"/>
      <c r="IC34" s="4"/>
      <c r="ID34" s="4"/>
      <c r="IE34" s="4"/>
      <c r="IF34" s="4"/>
      <c r="IG34" s="4"/>
      <c r="IH34" s="4"/>
      <c r="II34" s="4"/>
      <c r="IJ34" s="4"/>
      <c r="IK34" s="4"/>
      <c r="IL34" s="4"/>
      <c r="IM34" s="4"/>
      <c r="IN34" s="4"/>
      <c r="IO34" s="4"/>
      <c r="IP34" s="4"/>
      <c r="IQ34" s="4"/>
      <c r="IR34" s="4"/>
      <c r="IS34" s="4"/>
      <c r="IT34" s="4"/>
      <c r="IU34" s="4"/>
      <c r="IV34" s="4"/>
      <c r="IW34" s="4"/>
      <c r="IX34" s="4"/>
      <c r="IY34" s="4"/>
      <c r="IZ34" s="4"/>
      <c r="JA34" s="4"/>
      <c r="JB34" s="4"/>
      <c r="JC34" s="4"/>
      <c r="JD34" s="4"/>
      <c r="JE34" s="4"/>
      <c r="JF34" s="4"/>
      <c r="JG34" s="4"/>
      <c r="JH34" s="4"/>
      <c r="JI34" s="4"/>
      <c r="JJ34" s="4"/>
      <c r="JK34" s="4"/>
      <c r="JL34" s="4"/>
      <c r="JM34" s="4"/>
      <c r="JN34" s="4"/>
      <c r="JO34" s="4"/>
      <c r="JP34" s="4"/>
      <c r="JQ34" s="4"/>
      <c r="JR34" s="4"/>
      <c r="JS34" s="4"/>
      <c r="JT34" s="4"/>
      <c r="JU34" s="4"/>
      <c r="JV34" s="4"/>
      <c r="JW34" s="4"/>
      <c r="JX34" s="4"/>
      <c r="JY34" s="4"/>
      <c r="JZ34" s="4"/>
      <c r="KA34" s="4"/>
      <c r="KB34" s="4"/>
      <c r="KC34" s="4"/>
      <c r="KD34" s="4"/>
      <c r="KE34" s="4"/>
      <c r="KF34" s="4"/>
      <c r="KG34" s="4"/>
      <c r="KH34" s="4"/>
      <c r="KI34" s="4"/>
      <c r="KJ34" s="4"/>
      <c r="KK34" s="4"/>
      <c r="KL34" s="4"/>
      <c r="KM34" s="4"/>
      <c r="KN34" s="4"/>
      <c r="KO34" s="4"/>
      <c r="KP34" s="4"/>
      <c r="KQ34" s="4"/>
      <c r="KR34" s="4"/>
      <c r="KS34" s="4"/>
      <c r="KT34" s="4"/>
      <c r="KU34" s="4"/>
      <c r="KV34" s="4"/>
      <c r="KW34" s="4"/>
      <c r="KX34" s="4"/>
      <c r="KY34" s="4"/>
      <c r="KZ34" s="4"/>
      <c r="LA34" s="4"/>
      <c r="LB34" s="4"/>
      <c r="LC34" s="4"/>
      <c r="LD34" s="4"/>
      <c r="LE34" s="4"/>
      <c r="LF34" s="4"/>
      <c r="LG34" s="4"/>
      <c r="LH34" s="4"/>
      <c r="LI34" s="4"/>
      <c r="LJ34" s="4"/>
      <c r="LK34" s="4"/>
      <c r="LL34" s="4"/>
      <c r="LM34" s="4"/>
      <c r="LN34" s="4"/>
      <c r="LO34" s="4"/>
      <c r="LP34" s="4"/>
      <c r="LQ34" s="4"/>
      <c r="LR34" s="4"/>
      <c r="LS34" s="4"/>
      <c r="LT34" s="4"/>
      <c r="LU34" s="4"/>
      <c r="LV34" s="4"/>
      <c r="LW34" s="4"/>
      <c r="LX34" s="4"/>
      <c r="LY34" s="4"/>
      <c r="LZ34" s="4"/>
      <c r="MA34" s="4"/>
      <c r="MB34" s="4"/>
      <c r="MC34" s="4"/>
      <c r="MD34" s="4"/>
      <c r="ME34" s="4"/>
      <c r="MF34" s="4"/>
      <c r="MG34" s="4"/>
      <c r="MH34" s="4"/>
      <c r="MI34" s="4"/>
      <c r="MJ34" s="4"/>
      <c r="MK34" s="4"/>
      <c r="ML34" s="4"/>
      <c r="MM34" s="4"/>
    </row>
    <row r="35" spans="1:351" s="8" customFormat="1" ht="15.75" customHeight="1" x14ac:dyDescent="0.3">
      <c r="A35" s="52" t="s">
        <v>158</v>
      </c>
      <c r="B35" s="143"/>
      <c r="C35" s="104">
        <f>SUM(F35:AK35)</f>
        <v>72</v>
      </c>
      <c r="D35" s="133">
        <f t="shared" ref="D35:D37" si="1">AVERAGE(F35:AK35)</f>
        <v>2.7692307692307692</v>
      </c>
      <c r="E35" s="104">
        <f t="shared" ref="E35:E37" si="2">MEDIAN(F35:AK35)</f>
        <v>1</v>
      </c>
      <c r="F35" s="75">
        <v>2</v>
      </c>
      <c r="G35" s="75">
        <v>9</v>
      </c>
      <c r="H35" s="75">
        <v>0</v>
      </c>
      <c r="I35" s="75">
        <v>0</v>
      </c>
      <c r="J35" s="75">
        <v>10</v>
      </c>
      <c r="K35" s="75">
        <v>1</v>
      </c>
      <c r="L35" s="75">
        <v>2</v>
      </c>
      <c r="M35" s="75"/>
      <c r="N35" s="75">
        <v>3</v>
      </c>
      <c r="O35" s="75">
        <v>2</v>
      </c>
      <c r="P35" s="75"/>
      <c r="Q35" s="75"/>
      <c r="R35" s="75">
        <v>0</v>
      </c>
      <c r="S35" s="75">
        <v>1</v>
      </c>
      <c r="T35" s="75">
        <v>2</v>
      </c>
      <c r="U35" s="75"/>
      <c r="V35" s="75"/>
      <c r="W35" s="75">
        <v>1</v>
      </c>
      <c r="X35" s="75">
        <v>1</v>
      </c>
      <c r="Y35" s="75"/>
      <c r="Z35" s="75">
        <v>0</v>
      </c>
      <c r="AA35" s="75">
        <v>24</v>
      </c>
      <c r="AB35" s="75">
        <v>1</v>
      </c>
      <c r="AC35" s="75">
        <v>0</v>
      </c>
      <c r="AD35" s="75">
        <v>1</v>
      </c>
      <c r="AE35" s="75">
        <v>0</v>
      </c>
      <c r="AF35" s="75">
        <v>0</v>
      </c>
      <c r="AG35" s="75">
        <v>6</v>
      </c>
      <c r="AH35" s="75">
        <v>0</v>
      </c>
      <c r="AI35" s="75">
        <v>0</v>
      </c>
      <c r="AJ35" s="75">
        <v>6</v>
      </c>
      <c r="AK35" s="75">
        <v>0</v>
      </c>
      <c r="AL35" s="78"/>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c r="GK35" s="4"/>
      <c r="GL35" s="4"/>
      <c r="GM35" s="4"/>
      <c r="GN35" s="4"/>
      <c r="GO35" s="4"/>
      <c r="GP35" s="4"/>
      <c r="GQ35" s="4"/>
      <c r="GR35" s="4"/>
      <c r="GS35" s="4"/>
      <c r="GT35" s="4"/>
      <c r="GU35" s="4"/>
      <c r="GV35" s="4"/>
      <c r="GW35" s="4"/>
      <c r="GX35" s="4"/>
      <c r="GY35" s="4"/>
      <c r="GZ35" s="4"/>
      <c r="HA35" s="4"/>
      <c r="HB35" s="4"/>
      <c r="HC35" s="4"/>
      <c r="HD35" s="4"/>
      <c r="HE35" s="4"/>
      <c r="HF35" s="4"/>
      <c r="HG35" s="4"/>
      <c r="HH35" s="4"/>
      <c r="HI35" s="4"/>
      <c r="HJ35" s="4"/>
      <c r="HK35" s="4"/>
      <c r="HL35" s="4"/>
      <c r="HM35" s="4"/>
      <c r="HN35" s="4"/>
      <c r="HO35" s="4"/>
      <c r="HP35" s="4"/>
      <c r="HQ35" s="4"/>
      <c r="HR35" s="4"/>
      <c r="HS35" s="4"/>
      <c r="HT35" s="4"/>
      <c r="HU35" s="4"/>
      <c r="HV35" s="4"/>
      <c r="HW35" s="4"/>
      <c r="HX35" s="4"/>
      <c r="HY35" s="4"/>
      <c r="HZ35" s="4"/>
      <c r="IA35" s="4"/>
      <c r="IB35" s="4"/>
      <c r="IC35" s="4"/>
      <c r="ID35" s="4"/>
      <c r="IE35" s="4"/>
      <c r="IF35" s="4"/>
      <c r="IG35" s="4"/>
      <c r="IH35" s="4"/>
      <c r="II35" s="4"/>
      <c r="IJ35" s="4"/>
      <c r="IK35" s="4"/>
      <c r="IL35" s="4"/>
      <c r="IM35" s="4"/>
      <c r="IN35" s="4"/>
      <c r="IO35" s="4"/>
      <c r="IP35" s="4"/>
      <c r="IQ35" s="4"/>
      <c r="IR35" s="4"/>
      <c r="IS35" s="4"/>
      <c r="IT35" s="4"/>
      <c r="IU35" s="4"/>
      <c r="IV35" s="4"/>
      <c r="IW35" s="4"/>
      <c r="IX35" s="4"/>
      <c r="IY35" s="4"/>
      <c r="IZ35" s="4"/>
      <c r="JA35" s="4"/>
      <c r="JB35" s="4"/>
      <c r="JC35" s="4"/>
      <c r="JD35" s="4"/>
      <c r="JE35" s="4"/>
      <c r="JF35" s="4"/>
      <c r="JG35" s="4"/>
      <c r="JH35" s="4"/>
      <c r="JI35" s="4"/>
      <c r="JJ35" s="4"/>
      <c r="JK35" s="4"/>
      <c r="JL35" s="4"/>
      <c r="JM35" s="4"/>
      <c r="JN35" s="4"/>
      <c r="JO35" s="4"/>
      <c r="JP35" s="4"/>
      <c r="JQ35" s="4"/>
      <c r="JR35" s="4"/>
      <c r="JS35" s="4"/>
      <c r="JT35" s="4"/>
      <c r="JU35" s="4"/>
      <c r="JV35" s="4"/>
      <c r="JW35" s="4"/>
      <c r="JX35" s="4"/>
      <c r="JY35" s="4"/>
      <c r="JZ35" s="4"/>
      <c r="KA35" s="4"/>
      <c r="KB35" s="4"/>
      <c r="KC35" s="4"/>
      <c r="KD35" s="4"/>
      <c r="KE35" s="4"/>
      <c r="KF35" s="4"/>
      <c r="KG35" s="4"/>
      <c r="KH35" s="4"/>
      <c r="KI35" s="4"/>
      <c r="KJ35" s="4"/>
      <c r="KK35" s="4"/>
      <c r="KL35" s="4"/>
      <c r="KM35" s="4"/>
      <c r="KN35" s="4"/>
      <c r="KO35" s="4"/>
      <c r="KP35" s="4"/>
      <c r="KQ35" s="4"/>
      <c r="KR35" s="4"/>
      <c r="KS35" s="4"/>
      <c r="KT35" s="4"/>
      <c r="KU35" s="4"/>
      <c r="KV35" s="4"/>
      <c r="KW35" s="4"/>
      <c r="KX35" s="4"/>
      <c r="KY35" s="4"/>
      <c r="KZ35" s="4"/>
      <c r="LA35" s="4"/>
      <c r="LB35" s="4"/>
      <c r="LC35" s="4"/>
      <c r="LD35" s="4"/>
      <c r="LE35" s="4"/>
      <c r="LF35" s="4"/>
      <c r="LG35" s="4"/>
      <c r="LH35" s="4"/>
      <c r="LI35" s="4"/>
      <c r="LJ35" s="4"/>
      <c r="LK35" s="4"/>
      <c r="LL35" s="4"/>
      <c r="LM35" s="4"/>
      <c r="LN35" s="4"/>
      <c r="LO35" s="4"/>
      <c r="LP35" s="4"/>
      <c r="LQ35" s="4"/>
      <c r="LR35" s="4"/>
      <c r="LS35" s="4"/>
      <c r="LT35" s="4"/>
      <c r="LU35" s="4"/>
      <c r="LV35" s="4"/>
      <c r="LW35" s="4"/>
      <c r="LX35" s="4"/>
      <c r="LY35" s="4"/>
      <c r="LZ35" s="4"/>
      <c r="MA35" s="4"/>
      <c r="MB35" s="4"/>
      <c r="MC35" s="4"/>
      <c r="MD35" s="4"/>
      <c r="ME35" s="4"/>
      <c r="MF35" s="4"/>
      <c r="MG35" s="4"/>
      <c r="MH35" s="4"/>
      <c r="MI35" s="4"/>
      <c r="MJ35" s="4"/>
      <c r="MK35" s="4"/>
      <c r="ML35" s="4"/>
      <c r="MM35" s="4"/>
    </row>
    <row r="36" spans="1:351" s="8" customFormat="1" ht="15" customHeight="1" x14ac:dyDescent="0.3">
      <c r="A36" s="52" t="s">
        <v>159</v>
      </c>
      <c r="B36" s="143"/>
      <c r="C36" s="104">
        <f>SUM(F36:AK36)</f>
        <v>16</v>
      </c>
      <c r="D36" s="133">
        <f t="shared" si="1"/>
        <v>0.69565217391304346</v>
      </c>
      <c r="E36" s="104">
        <f t="shared" si="2"/>
        <v>0</v>
      </c>
      <c r="F36" s="75">
        <v>0</v>
      </c>
      <c r="G36" s="75">
        <v>0</v>
      </c>
      <c r="H36" s="75">
        <v>0</v>
      </c>
      <c r="I36" s="75">
        <v>0</v>
      </c>
      <c r="J36" s="75">
        <v>0</v>
      </c>
      <c r="K36" s="75"/>
      <c r="L36" s="75"/>
      <c r="M36" s="75"/>
      <c r="N36" s="75">
        <v>0</v>
      </c>
      <c r="O36" s="75">
        <v>0</v>
      </c>
      <c r="P36" s="75">
        <v>0</v>
      </c>
      <c r="Q36" s="75"/>
      <c r="R36" s="75">
        <v>0</v>
      </c>
      <c r="S36" s="75">
        <v>1</v>
      </c>
      <c r="T36" s="75">
        <v>0</v>
      </c>
      <c r="U36" s="75"/>
      <c r="V36" s="75">
        <v>2</v>
      </c>
      <c r="W36" s="75">
        <v>4</v>
      </c>
      <c r="X36" s="75">
        <v>0</v>
      </c>
      <c r="Y36" s="75"/>
      <c r="Z36" s="75">
        <v>0</v>
      </c>
      <c r="AA36" s="75">
        <v>0</v>
      </c>
      <c r="AB36" s="75"/>
      <c r="AC36" s="75">
        <v>0</v>
      </c>
      <c r="AD36" s="75"/>
      <c r="AE36" s="75">
        <v>0</v>
      </c>
      <c r="AF36" s="75">
        <v>8</v>
      </c>
      <c r="AG36" s="75">
        <v>0</v>
      </c>
      <c r="AH36" s="75">
        <v>1</v>
      </c>
      <c r="AI36" s="75">
        <v>0</v>
      </c>
      <c r="AJ36" s="75"/>
      <c r="AK36" s="75">
        <v>0</v>
      </c>
      <c r="AL36" s="78"/>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c r="GK36" s="4"/>
      <c r="GL36" s="4"/>
      <c r="GM36" s="4"/>
      <c r="GN36" s="4"/>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4"/>
      <c r="LQ36" s="4"/>
      <c r="LR36" s="4"/>
      <c r="LS36" s="4"/>
      <c r="LT36" s="4"/>
      <c r="LU36" s="4"/>
      <c r="LV36" s="4"/>
      <c r="LW36" s="4"/>
      <c r="LX36" s="4"/>
      <c r="LY36" s="4"/>
      <c r="LZ36" s="4"/>
      <c r="MA36" s="4"/>
      <c r="MB36" s="4"/>
      <c r="MC36" s="4"/>
      <c r="MD36" s="4"/>
      <c r="ME36" s="4"/>
      <c r="MF36" s="4"/>
      <c r="MG36" s="4"/>
      <c r="MH36" s="4"/>
      <c r="MI36" s="4"/>
      <c r="MJ36" s="4"/>
      <c r="MK36" s="4"/>
      <c r="ML36" s="4"/>
      <c r="MM36" s="4"/>
    </row>
    <row r="37" spans="1:351" s="8" customFormat="1" ht="40.5" customHeight="1" x14ac:dyDescent="0.3">
      <c r="A37" s="39" t="s">
        <v>160</v>
      </c>
      <c r="B37" s="143"/>
      <c r="C37" s="104">
        <f>SUM(F37:AK37)</f>
        <v>449</v>
      </c>
      <c r="D37" s="133">
        <f t="shared" si="1"/>
        <v>20.40909090909091</v>
      </c>
      <c r="E37" s="104">
        <f t="shared" si="2"/>
        <v>15</v>
      </c>
      <c r="F37" s="75"/>
      <c r="G37" s="75"/>
      <c r="H37" s="75">
        <v>100</v>
      </c>
      <c r="I37" s="75">
        <v>15</v>
      </c>
      <c r="J37" s="75">
        <v>18</v>
      </c>
      <c r="K37" s="75">
        <v>20</v>
      </c>
      <c r="L37" s="75">
        <v>27</v>
      </c>
      <c r="M37" s="75">
        <v>24</v>
      </c>
      <c r="N37" s="75">
        <v>6</v>
      </c>
      <c r="O37" s="75">
        <v>13</v>
      </c>
      <c r="P37" s="75">
        <v>4</v>
      </c>
      <c r="Q37" s="75"/>
      <c r="R37" s="75">
        <v>55</v>
      </c>
      <c r="S37" s="75">
        <v>2</v>
      </c>
      <c r="T37" s="75">
        <v>0</v>
      </c>
      <c r="U37" s="75">
        <v>15</v>
      </c>
      <c r="V37" s="75"/>
      <c r="W37" s="75">
        <v>10</v>
      </c>
      <c r="X37" s="75">
        <v>70</v>
      </c>
      <c r="Y37" s="75">
        <v>28</v>
      </c>
      <c r="Z37" s="75"/>
      <c r="AA37" s="75"/>
      <c r="AB37" s="75"/>
      <c r="AC37" s="75">
        <v>16</v>
      </c>
      <c r="AD37" s="75">
        <v>3</v>
      </c>
      <c r="AE37" s="75">
        <v>1</v>
      </c>
      <c r="AF37" s="75">
        <v>0</v>
      </c>
      <c r="AG37" s="75"/>
      <c r="AH37" s="75"/>
      <c r="AI37" s="75">
        <v>15</v>
      </c>
      <c r="AJ37" s="75"/>
      <c r="AK37" s="75">
        <v>7</v>
      </c>
      <c r="AL37" s="78"/>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row>
    <row r="38" spans="1:351" s="8" customFormat="1" ht="30" customHeight="1" x14ac:dyDescent="0.3">
      <c r="A38" s="39" t="s">
        <v>161</v>
      </c>
      <c r="B38" s="126"/>
      <c r="C38" s="126"/>
      <c r="D38" s="147"/>
      <c r="E38" s="126"/>
      <c r="F38" s="75" t="s">
        <v>162</v>
      </c>
      <c r="G38" s="75" t="s">
        <v>163</v>
      </c>
      <c r="H38" s="75" t="s">
        <v>164</v>
      </c>
      <c r="I38" s="75" t="s">
        <v>165</v>
      </c>
      <c r="J38" s="75" t="s">
        <v>166</v>
      </c>
      <c r="K38" s="75" t="s">
        <v>167</v>
      </c>
      <c r="L38" s="75" t="s">
        <v>168</v>
      </c>
      <c r="M38" s="75" t="s">
        <v>169</v>
      </c>
      <c r="N38" s="75" t="s">
        <v>170</v>
      </c>
      <c r="O38" s="75" t="s">
        <v>171</v>
      </c>
      <c r="P38" s="75" t="s">
        <v>172</v>
      </c>
      <c r="Q38" s="85"/>
      <c r="R38" s="75" t="s">
        <v>173</v>
      </c>
      <c r="S38" s="75" t="s">
        <v>174</v>
      </c>
      <c r="T38" s="75" t="s">
        <v>175</v>
      </c>
      <c r="U38" s="75" t="s">
        <v>176</v>
      </c>
      <c r="V38" s="75" t="s">
        <v>177</v>
      </c>
      <c r="W38" s="75" t="s">
        <v>178</v>
      </c>
      <c r="X38" s="75" t="s">
        <v>179</v>
      </c>
      <c r="Y38" s="75" t="s">
        <v>180</v>
      </c>
      <c r="Z38" s="75" t="s">
        <v>181</v>
      </c>
      <c r="AA38" s="75" t="s">
        <v>182</v>
      </c>
      <c r="AB38" s="75" t="s">
        <v>183</v>
      </c>
      <c r="AC38" s="75" t="s">
        <v>184</v>
      </c>
      <c r="AD38" s="85"/>
      <c r="AE38" s="75" t="s">
        <v>185</v>
      </c>
      <c r="AF38" s="75" t="s">
        <v>186</v>
      </c>
      <c r="AG38" s="85"/>
      <c r="AH38" s="75" t="s">
        <v>187</v>
      </c>
      <c r="AI38" s="75" t="s">
        <v>188</v>
      </c>
      <c r="AJ38" s="75" t="s">
        <v>189</v>
      </c>
      <c r="AK38" s="85" t="s">
        <v>281</v>
      </c>
      <c r="AL38" s="78" t="s">
        <v>38</v>
      </c>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row>
    <row r="39" spans="1:351" s="8" customFormat="1" ht="39.75" customHeight="1" x14ac:dyDescent="0.3">
      <c r="A39" s="39" t="s">
        <v>190</v>
      </c>
      <c r="B39" s="143"/>
      <c r="C39" s="126"/>
      <c r="D39" s="133">
        <f>AVERAGE(F39:AK39)</f>
        <v>1.7407407407407407</v>
      </c>
      <c r="E39" s="104">
        <f>MEDIAN(F39:AK39)</f>
        <v>1</v>
      </c>
      <c r="F39" s="75">
        <v>5</v>
      </c>
      <c r="G39" s="75">
        <v>2</v>
      </c>
      <c r="H39" s="75">
        <v>1</v>
      </c>
      <c r="I39" s="75">
        <v>1</v>
      </c>
      <c r="J39" s="75">
        <v>1</v>
      </c>
      <c r="K39" s="75">
        <v>1</v>
      </c>
      <c r="L39" s="75">
        <v>1</v>
      </c>
      <c r="M39" s="75">
        <v>1</v>
      </c>
      <c r="N39" s="75">
        <v>1</v>
      </c>
      <c r="O39" s="75">
        <v>1</v>
      </c>
      <c r="P39" s="75">
        <v>1</v>
      </c>
      <c r="Q39" s="75">
        <v>2</v>
      </c>
      <c r="R39" s="75"/>
      <c r="S39" s="75">
        <v>1</v>
      </c>
      <c r="T39" s="75">
        <v>1</v>
      </c>
      <c r="U39" s="75">
        <v>2</v>
      </c>
      <c r="V39" s="75">
        <v>1</v>
      </c>
      <c r="W39" s="75"/>
      <c r="X39" s="75">
        <v>5</v>
      </c>
      <c r="Y39" s="75">
        <v>0</v>
      </c>
      <c r="Z39" s="75" t="s">
        <v>191</v>
      </c>
      <c r="AA39" s="75">
        <v>1</v>
      </c>
      <c r="AB39" s="75"/>
      <c r="AC39" s="75">
        <v>1</v>
      </c>
      <c r="AD39" s="75">
        <v>1</v>
      </c>
      <c r="AE39" s="75">
        <v>2</v>
      </c>
      <c r="AF39" s="75">
        <v>4</v>
      </c>
      <c r="AG39" s="75">
        <v>1</v>
      </c>
      <c r="AH39" s="75"/>
      <c r="AI39" s="75">
        <v>1</v>
      </c>
      <c r="AJ39" s="75">
        <v>7</v>
      </c>
      <c r="AK39" s="70">
        <v>1</v>
      </c>
      <c r="AL39" s="78"/>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c r="GK39" s="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4"/>
      <c r="IJ39" s="4"/>
      <c r="IK39" s="4"/>
      <c r="IL39" s="4"/>
      <c r="IM39" s="4"/>
      <c r="IN39" s="4"/>
      <c r="IO39" s="4"/>
      <c r="IP39" s="4"/>
      <c r="IQ39" s="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4"/>
      <c r="KR39" s="4"/>
      <c r="KS39" s="4"/>
      <c r="KT39" s="4"/>
      <c r="KU39" s="4"/>
      <c r="KV39" s="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row>
    <row r="40" spans="1:351" s="42" customFormat="1" ht="27.75" customHeight="1" x14ac:dyDescent="0.3">
      <c r="A40" s="68" t="s">
        <v>192</v>
      </c>
      <c r="B40" s="141"/>
      <c r="C40" s="141"/>
      <c r="D40" s="141"/>
      <c r="E40" s="141"/>
      <c r="F40" s="88"/>
      <c r="G40" s="88"/>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95"/>
      <c r="AL40" s="78"/>
      <c r="AM40" s="4"/>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c r="EQ40" s="20"/>
      <c r="ER40" s="20"/>
      <c r="ES40" s="20"/>
      <c r="ET40" s="20"/>
      <c r="EU40" s="20"/>
      <c r="EV40" s="20"/>
      <c r="EW40" s="20"/>
      <c r="EX40" s="20"/>
      <c r="EY40" s="20"/>
      <c r="EZ40" s="20"/>
      <c r="FA40" s="20"/>
      <c r="FB40" s="20"/>
      <c r="FC40" s="20"/>
      <c r="FD40" s="20"/>
      <c r="FE40" s="20"/>
      <c r="FF40" s="20"/>
      <c r="FG40" s="20"/>
      <c r="FH40" s="20"/>
      <c r="FI40" s="20"/>
      <c r="FJ40" s="20"/>
      <c r="FK40" s="20"/>
      <c r="FL40" s="20"/>
      <c r="FM40" s="20"/>
      <c r="FN40" s="20"/>
      <c r="FO40" s="20"/>
      <c r="FP40" s="20"/>
      <c r="FQ40" s="20"/>
      <c r="FR40" s="20"/>
      <c r="FS40" s="20"/>
      <c r="FT40" s="20"/>
      <c r="FU40" s="20"/>
      <c r="FV40" s="20"/>
      <c r="FW40" s="20"/>
      <c r="FX40" s="20"/>
      <c r="FY40" s="20"/>
      <c r="FZ40" s="20"/>
      <c r="GA40" s="20"/>
      <c r="GB40" s="20"/>
      <c r="GC40" s="20"/>
      <c r="GD40" s="20"/>
      <c r="GE40" s="20"/>
      <c r="GF40" s="20"/>
      <c r="GG40" s="20"/>
      <c r="GH40" s="20"/>
      <c r="GI40" s="20"/>
      <c r="GJ40" s="20"/>
      <c r="GK40" s="20"/>
      <c r="GL40" s="20"/>
      <c r="GM40" s="20"/>
      <c r="GN40" s="20"/>
      <c r="GO40" s="20"/>
      <c r="GP40" s="20"/>
      <c r="GQ40" s="20"/>
      <c r="GR40" s="20"/>
      <c r="GS40" s="20"/>
      <c r="GT40" s="20"/>
      <c r="GU40" s="20"/>
      <c r="GV40" s="20"/>
      <c r="GW40" s="20"/>
      <c r="GX40" s="20"/>
      <c r="GY40" s="20"/>
      <c r="GZ40" s="20"/>
      <c r="HA40" s="20"/>
      <c r="HB40" s="20"/>
      <c r="HC40" s="20"/>
      <c r="HD40" s="20"/>
      <c r="HE40" s="20"/>
      <c r="HF40" s="20"/>
      <c r="HG40" s="20"/>
      <c r="HH40" s="20"/>
      <c r="HI40" s="20"/>
      <c r="HJ40" s="20"/>
      <c r="HK40" s="20"/>
      <c r="HL40" s="20"/>
      <c r="HM40" s="20"/>
      <c r="HN40" s="20"/>
      <c r="HO40" s="20"/>
      <c r="HP40" s="20"/>
      <c r="HQ40" s="20"/>
      <c r="HR40" s="20"/>
      <c r="HS40" s="20"/>
      <c r="HT40" s="20"/>
      <c r="HU40" s="20"/>
      <c r="HV40" s="20"/>
      <c r="HW40" s="20"/>
      <c r="HX40" s="20"/>
      <c r="HY40" s="20"/>
      <c r="HZ40" s="20"/>
      <c r="IA40" s="20"/>
      <c r="IB40" s="20"/>
      <c r="IC40" s="20"/>
      <c r="ID40" s="20"/>
      <c r="IE40" s="20"/>
      <c r="IF40" s="20"/>
      <c r="IG40" s="20"/>
      <c r="IH40" s="20"/>
      <c r="II40" s="20"/>
      <c r="IJ40" s="20"/>
      <c r="IK40" s="20"/>
      <c r="IL40" s="20"/>
      <c r="IM40" s="20"/>
      <c r="IN40" s="20"/>
      <c r="IO40" s="20"/>
      <c r="IP40" s="20"/>
      <c r="IQ40" s="20"/>
      <c r="IR40" s="20"/>
      <c r="IS40" s="20"/>
      <c r="IT40" s="20"/>
      <c r="IU40" s="20"/>
      <c r="IV40" s="20"/>
      <c r="IW40" s="20"/>
      <c r="IX40" s="20"/>
      <c r="IY40" s="20"/>
      <c r="IZ40" s="20"/>
      <c r="JA40" s="20"/>
      <c r="JB40" s="20"/>
      <c r="JC40" s="20"/>
      <c r="JD40" s="20"/>
      <c r="JE40" s="20"/>
      <c r="JF40" s="20"/>
      <c r="JG40" s="20"/>
      <c r="JH40" s="20"/>
      <c r="JI40" s="20"/>
      <c r="JJ40" s="20"/>
      <c r="JK40" s="20"/>
      <c r="JL40" s="20"/>
      <c r="JM40" s="20"/>
      <c r="JN40" s="20"/>
      <c r="JO40" s="20"/>
      <c r="JP40" s="20"/>
      <c r="JQ40" s="20"/>
      <c r="JR40" s="20"/>
      <c r="JS40" s="20"/>
      <c r="JT40" s="20"/>
      <c r="JU40" s="20"/>
      <c r="JV40" s="20"/>
      <c r="JW40" s="20"/>
      <c r="JX40" s="20"/>
      <c r="JY40" s="20"/>
      <c r="JZ40" s="20"/>
      <c r="KA40" s="20"/>
      <c r="KB40" s="20"/>
      <c r="KC40" s="20"/>
      <c r="KD40" s="20"/>
      <c r="KE40" s="20"/>
      <c r="KF40" s="20"/>
      <c r="KG40" s="20"/>
      <c r="KH40" s="20"/>
      <c r="KI40" s="20"/>
      <c r="KJ40" s="20"/>
      <c r="KK40" s="20"/>
      <c r="KL40" s="20"/>
      <c r="KM40" s="20"/>
      <c r="KN40" s="20"/>
      <c r="KO40" s="20"/>
      <c r="KP40" s="20"/>
      <c r="KQ40" s="20"/>
      <c r="KR40" s="20"/>
      <c r="KS40" s="20"/>
      <c r="KT40" s="20"/>
      <c r="KU40" s="20"/>
      <c r="KV40" s="20"/>
      <c r="KW40" s="20"/>
      <c r="KX40" s="20"/>
      <c r="KY40" s="20"/>
      <c r="KZ40" s="20"/>
      <c r="LA40" s="20"/>
      <c r="LB40" s="20"/>
      <c r="LC40" s="20"/>
      <c r="LD40" s="20"/>
      <c r="LE40" s="20"/>
      <c r="LF40" s="20"/>
      <c r="LG40" s="20"/>
      <c r="LH40" s="20"/>
      <c r="LI40" s="20"/>
      <c r="LJ40" s="20"/>
      <c r="LK40" s="20"/>
      <c r="LL40" s="20"/>
      <c r="LM40" s="20"/>
      <c r="LN40" s="20"/>
      <c r="LO40" s="20"/>
      <c r="LP40" s="20"/>
      <c r="LQ40" s="20"/>
      <c r="LR40" s="20"/>
      <c r="LS40" s="20"/>
      <c r="LT40" s="20"/>
      <c r="LU40" s="20"/>
      <c r="LV40" s="20"/>
      <c r="LW40" s="20"/>
      <c r="LX40" s="20"/>
      <c r="LY40" s="20"/>
      <c r="LZ40" s="20"/>
      <c r="MA40" s="20"/>
      <c r="MB40" s="20"/>
      <c r="MC40" s="20"/>
      <c r="MD40" s="20"/>
      <c r="ME40" s="20"/>
      <c r="MF40" s="20"/>
      <c r="MG40" s="20"/>
      <c r="MH40" s="20"/>
      <c r="MI40" s="20"/>
      <c r="MJ40" s="20"/>
      <c r="MK40" s="20"/>
      <c r="ML40" s="20"/>
      <c r="MM40" s="20"/>
    </row>
    <row r="41" spans="1:351" s="8" customFormat="1" ht="28.5" customHeight="1" x14ac:dyDescent="0.3">
      <c r="A41" s="52" t="s">
        <v>193</v>
      </c>
      <c r="B41" s="143"/>
      <c r="C41" s="104">
        <f t="shared" ref="C41:C46" si="3">SUM(F41:AK41)</f>
        <v>96</v>
      </c>
      <c r="D41" s="148">
        <f>AVERAGE(F41:AK41)</f>
        <v>3.2</v>
      </c>
      <c r="E41" s="104">
        <f>MEDIAN(F41:AK41)</f>
        <v>2</v>
      </c>
      <c r="F41" s="75">
        <v>2</v>
      </c>
      <c r="G41" s="75">
        <v>2</v>
      </c>
      <c r="H41" s="75">
        <v>1</v>
      </c>
      <c r="I41" s="75">
        <v>2</v>
      </c>
      <c r="J41" s="75">
        <v>13</v>
      </c>
      <c r="K41" s="75">
        <v>3</v>
      </c>
      <c r="L41" s="75">
        <v>1</v>
      </c>
      <c r="M41" s="75">
        <v>1</v>
      </c>
      <c r="N41" s="75">
        <v>1</v>
      </c>
      <c r="O41" s="75">
        <v>3</v>
      </c>
      <c r="P41" s="75">
        <v>2</v>
      </c>
      <c r="Q41" s="75">
        <v>4</v>
      </c>
      <c r="R41" s="75">
        <v>20</v>
      </c>
      <c r="S41" s="75">
        <v>2</v>
      </c>
      <c r="T41" s="75">
        <v>1</v>
      </c>
      <c r="U41" s="75">
        <v>2</v>
      </c>
      <c r="V41" s="75"/>
      <c r="W41" s="75"/>
      <c r="X41" s="75">
        <v>4</v>
      </c>
      <c r="Y41" s="75">
        <v>0</v>
      </c>
      <c r="Z41" s="75">
        <v>0</v>
      </c>
      <c r="AA41" s="75">
        <v>1</v>
      </c>
      <c r="AB41" s="75">
        <v>0</v>
      </c>
      <c r="AC41" s="75">
        <v>1</v>
      </c>
      <c r="AD41" s="75">
        <v>1</v>
      </c>
      <c r="AE41" s="75">
        <v>2</v>
      </c>
      <c r="AF41" s="75">
        <v>9</v>
      </c>
      <c r="AG41" s="75">
        <v>5</v>
      </c>
      <c r="AH41" s="75">
        <v>4</v>
      </c>
      <c r="AI41" s="75">
        <v>1</v>
      </c>
      <c r="AJ41" s="75">
        <v>7</v>
      </c>
      <c r="AK41" s="80">
        <v>1</v>
      </c>
      <c r="AL41" s="96"/>
      <c r="AM41" s="20"/>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row>
    <row r="42" spans="1:351" s="8" customFormat="1" ht="15" customHeight="1" x14ac:dyDescent="0.3">
      <c r="A42" s="52" t="s">
        <v>194</v>
      </c>
      <c r="B42" s="143"/>
      <c r="C42" s="104">
        <f t="shared" si="3"/>
        <v>55</v>
      </c>
      <c r="D42" s="148">
        <f t="shared" ref="D42:D43" si="4">AVERAGE(F42:AK42)</f>
        <v>2.2916666666666665</v>
      </c>
      <c r="E42" s="104">
        <f t="shared" ref="E42:E46" si="5">MEDIAN(F42:AK42)</f>
        <v>0</v>
      </c>
      <c r="F42" s="75">
        <v>2</v>
      </c>
      <c r="G42" s="75">
        <v>9</v>
      </c>
      <c r="H42" s="75">
        <v>0</v>
      </c>
      <c r="I42" s="75">
        <v>0</v>
      </c>
      <c r="J42" s="75">
        <v>6</v>
      </c>
      <c r="K42" s="75">
        <v>0</v>
      </c>
      <c r="L42" s="75"/>
      <c r="M42" s="75"/>
      <c r="N42" s="75">
        <v>1</v>
      </c>
      <c r="O42" s="75">
        <v>2</v>
      </c>
      <c r="P42" s="75"/>
      <c r="Q42" s="75">
        <v>0</v>
      </c>
      <c r="R42" s="75">
        <v>0</v>
      </c>
      <c r="S42" s="75">
        <v>2</v>
      </c>
      <c r="T42" s="75">
        <v>2</v>
      </c>
      <c r="U42" s="75"/>
      <c r="V42" s="75"/>
      <c r="W42" s="75"/>
      <c r="X42" s="75">
        <v>1</v>
      </c>
      <c r="Y42" s="75">
        <v>0</v>
      </c>
      <c r="Z42" s="75">
        <v>0</v>
      </c>
      <c r="AA42" s="75">
        <v>24</v>
      </c>
      <c r="AB42" s="75">
        <v>0</v>
      </c>
      <c r="AC42" s="75">
        <v>0</v>
      </c>
      <c r="AD42" s="75"/>
      <c r="AE42" s="75">
        <v>0</v>
      </c>
      <c r="AF42" s="75">
        <v>0</v>
      </c>
      <c r="AG42" s="75">
        <v>6</v>
      </c>
      <c r="AH42" s="75">
        <v>0</v>
      </c>
      <c r="AI42" s="75">
        <v>0</v>
      </c>
      <c r="AJ42" s="75"/>
      <c r="AK42" s="75">
        <v>0</v>
      </c>
      <c r="AL42" s="96"/>
      <c r="AM42" s="20"/>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row>
    <row r="43" spans="1:351" s="8" customFormat="1" ht="14.25" customHeight="1" x14ac:dyDescent="0.3">
      <c r="A43" s="52" t="s">
        <v>195</v>
      </c>
      <c r="B43" s="143"/>
      <c r="C43" s="104">
        <f t="shared" si="3"/>
        <v>4</v>
      </c>
      <c r="D43" s="148">
        <f t="shared" si="4"/>
        <v>0.19047619047619047</v>
      </c>
      <c r="E43" s="104">
        <f t="shared" si="5"/>
        <v>0</v>
      </c>
      <c r="F43" s="75">
        <v>0</v>
      </c>
      <c r="G43" s="75">
        <v>0</v>
      </c>
      <c r="H43" s="75">
        <v>0</v>
      </c>
      <c r="I43" s="75">
        <v>0</v>
      </c>
      <c r="J43" s="75">
        <v>0</v>
      </c>
      <c r="K43" s="75"/>
      <c r="L43" s="75"/>
      <c r="M43" s="75"/>
      <c r="N43" s="75">
        <v>0</v>
      </c>
      <c r="O43" s="75">
        <v>0</v>
      </c>
      <c r="P43" s="75">
        <v>1</v>
      </c>
      <c r="Q43" s="75">
        <v>0</v>
      </c>
      <c r="R43" s="75">
        <v>0</v>
      </c>
      <c r="S43" s="75"/>
      <c r="T43" s="75">
        <v>0</v>
      </c>
      <c r="U43" s="75"/>
      <c r="V43" s="75"/>
      <c r="W43" s="75"/>
      <c r="X43" s="75"/>
      <c r="Y43" s="75">
        <v>0</v>
      </c>
      <c r="Z43" s="75">
        <v>0</v>
      </c>
      <c r="AA43" s="75">
        <v>0</v>
      </c>
      <c r="AB43" s="75">
        <v>0</v>
      </c>
      <c r="AC43" s="75">
        <v>0</v>
      </c>
      <c r="AD43" s="75"/>
      <c r="AE43" s="75">
        <v>0</v>
      </c>
      <c r="AF43" s="75">
        <v>3</v>
      </c>
      <c r="AG43" s="75"/>
      <c r="AH43" s="75">
        <v>0</v>
      </c>
      <c r="AI43" s="75">
        <v>0</v>
      </c>
      <c r="AJ43" s="75"/>
      <c r="AK43" s="75">
        <v>0</v>
      </c>
      <c r="AL43" s="78"/>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row>
    <row r="44" spans="1:351" s="8" customFormat="1" ht="28.5" customHeight="1" x14ac:dyDescent="0.3">
      <c r="A44" s="39" t="s">
        <v>196</v>
      </c>
      <c r="B44" s="126"/>
      <c r="C44" s="149">
        <f t="shared" si="3"/>
        <v>2107764</v>
      </c>
      <c r="D44" s="149">
        <f>AVERAGE(F44:AK44)</f>
        <v>65867.625</v>
      </c>
      <c r="E44" s="149">
        <f t="shared" si="5"/>
        <v>23600</v>
      </c>
      <c r="F44" s="69">
        <v>7500</v>
      </c>
      <c r="G44" s="69">
        <v>50000</v>
      </c>
      <c r="H44" s="69">
        <v>15000</v>
      </c>
      <c r="I44" s="69">
        <v>19000</v>
      </c>
      <c r="J44" s="69">
        <v>9000</v>
      </c>
      <c r="K44" s="69">
        <v>75000</v>
      </c>
      <c r="L44" s="69">
        <v>25000</v>
      </c>
      <c r="M44" s="69">
        <v>0</v>
      </c>
      <c r="N44" s="69">
        <v>15000</v>
      </c>
      <c r="O44" s="69">
        <v>102500</v>
      </c>
      <c r="P44" s="69">
        <v>207365</v>
      </c>
      <c r="Q44" s="69">
        <v>450000</v>
      </c>
      <c r="R44" s="69">
        <v>0</v>
      </c>
      <c r="S44" s="69">
        <v>22200</v>
      </c>
      <c r="T44" s="69">
        <v>16000</v>
      </c>
      <c r="U44" s="69">
        <v>150000</v>
      </c>
      <c r="V44" s="69">
        <v>15000</v>
      </c>
      <c r="W44" s="69">
        <v>0</v>
      </c>
      <c r="X44" s="69">
        <v>59939</v>
      </c>
      <c r="Y44" s="69">
        <v>0</v>
      </c>
      <c r="Z44" s="69">
        <v>30000</v>
      </c>
      <c r="AA44" s="69">
        <v>25000</v>
      </c>
      <c r="AB44" s="69">
        <v>0</v>
      </c>
      <c r="AC44" s="69">
        <v>30000</v>
      </c>
      <c r="AD44" s="69">
        <v>5800</v>
      </c>
      <c r="AE44" s="69">
        <v>20000</v>
      </c>
      <c r="AF44" s="69">
        <v>303000</v>
      </c>
      <c r="AG44" s="69">
        <v>65000</v>
      </c>
      <c r="AH44" s="69">
        <v>40000</v>
      </c>
      <c r="AI44" s="69">
        <v>25000</v>
      </c>
      <c r="AJ44" s="69">
        <v>315460</v>
      </c>
      <c r="AK44" s="69">
        <v>10000</v>
      </c>
      <c r="AL44" s="78"/>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row>
    <row r="45" spans="1:351" s="8" customFormat="1" ht="29.25" customHeight="1" x14ac:dyDescent="0.3">
      <c r="A45" s="39" t="s">
        <v>197</v>
      </c>
      <c r="B45" s="126"/>
      <c r="C45" s="149">
        <f t="shared" si="3"/>
        <v>1957203</v>
      </c>
      <c r="D45" s="149">
        <f>AVERAGE(F45:AK45)</f>
        <v>61162.59375</v>
      </c>
      <c r="E45" s="149">
        <f t="shared" si="5"/>
        <v>41000</v>
      </c>
      <c r="F45" s="69">
        <v>0</v>
      </c>
      <c r="G45" s="69">
        <v>190000</v>
      </c>
      <c r="H45" s="69">
        <v>42500</v>
      </c>
      <c r="I45" s="69">
        <v>15000</v>
      </c>
      <c r="J45" s="69">
        <v>34000</v>
      </c>
      <c r="K45" s="69">
        <v>65000</v>
      </c>
      <c r="L45" s="69">
        <v>50000</v>
      </c>
      <c r="M45" s="69">
        <v>0</v>
      </c>
      <c r="N45" s="69">
        <v>15000</v>
      </c>
      <c r="O45" s="69">
        <v>100000</v>
      </c>
      <c r="P45" s="69">
        <v>37450</v>
      </c>
      <c r="Q45" s="69">
        <v>0</v>
      </c>
      <c r="R45" s="69">
        <v>0</v>
      </c>
      <c r="S45" s="69">
        <v>0</v>
      </c>
      <c r="T45" s="69">
        <v>0</v>
      </c>
      <c r="U45" s="69">
        <v>100000</v>
      </c>
      <c r="V45" s="69">
        <v>43000</v>
      </c>
      <c r="W45" s="69">
        <v>30000</v>
      </c>
      <c r="X45" s="69">
        <v>85000</v>
      </c>
      <c r="Y45" s="69">
        <v>35000</v>
      </c>
      <c r="Z45" s="69">
        <v>0</v>
      </c>
      <c r="AA45" s="69">
        <v>63072</v>
      </c>
      <c r="AB45" s="69">
        <v>50000</v>
      </c>
      <c r="AC45" s="69">
        <v>409000</v>
      </c>
      <c r="AD45" s="69">
        <v>0</v>
      </c>
      <c r="AE45" s="69">
        <v>75000</v>
      </c>
      <c r="AF45" s="69">
        <v>200000</v>
      </c>
      <c r="AG45" s="69">
        <v>5000</v>
      </c>
      <c r="AH45" s="69">
        <v>40000</v>
      </c>
      <c r="AI45" s="69">
        <v>50000</v>
      </c>
      <c r="AJ45" s="69">
        <v>181181</v>
      </c>
      <c r="AK45" s="69">
        <v>42000</v>
      </c>
      <c r="AL45" s="78"/>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row>
    <row r="46" spans="1:351" s="8" customFormat="1" ht="40.5" customHeight="1" x14ac:dyDescent="0.3">
      <c r="A46" s="39" t="s">
        <v>198</v>
      </c>
      <c r="B46" s="126"/>
      <c r="C46" s="149">
        <f t="shared" si="3"/>
        <v>1012400</v>
      </c>
      <c r="D46" s="149">
        <f>AVERAGE(F46:AK46)</f>
        <v>31637.5</v>
      </c>
      <c r="E46" s="149">
        <f t="shared" si="5"/>
        <v>0</v>
      </c>
      <c r="F46" s="69">
        <v>0</v>
      </c>
      <c r="G46" s="69">
        <v>0</v>
      </c>
      <c r="H46" s="69">
        <v>1000</v>
      </c>
      <c r="I46" s="69">
        <v>25000</v>
      </c>
      <c r="J46" s="69">
        <v>0</v>
      </c>
      <c r="K46" s="69">
        <v>0</v>
      </c>
      <c r="L46" s="69">
        <v>31000</v>
      </c>
      <c r="M46" s="69">
        <v>0</v>
      </c>
      <c r="N46" s="69">
        <v>0</v>
      </c>
      <c r="O46" s="69">
        <v>500</v>
      </c>
      <c r="P46" s="69">
        <v>0</v>
      </c>
      <c r="Q46" s="69">
        <v>0</v>
      </c>
      <c r="R46" s="69">
        <v>107000</v>
      </c>
      <c r="S46" s="69">
        <v>0</v>
      </c>
      <c r="T46" s="69">
        <v>0</v>
      </c>
      <c r="U46" s="69">
        <v>0</v>
      </c>
      <c r="V46" s="69">
        <v>0</v>
      </c>
      <c r="W46" s="69">
        <v>0</v>
      </c>
      <c r="X46" s="69">
        <v>329500</v>
      </c>
      <c r="Y46" s="69">
        <v>50000</v>
      </c>
      <c r="Z46" s="69">
        <v>0</v>
      </c>
      <c r="AA46" s="69">
        <v>0</v>
      </c>
      <c r="AB46" s="69">
        <v>0</v>
      </c>
      <c r="AC46" s="69">
        <f>90000+247900</f>
        <v>337900</v>
      </c>
      <c r="AD46" s="69">
        <v>0</v>
      </c>
      <c r="AE46" s="69">
        <v>50000</v>
      </c>
      <c r="AF46" s="69">
        <v>38500</v>
      </c>
      <c r="AG46" s="69">
        <v>0</v>
      </c>
      <c r="AH46" s="69">
        <v>0</v>
      </c>
      <c r="AI46" s="69">
        <v>42000</v>
      </c>
      <c r="AJ46" s="69">
        <v>0</v>
      </c>
      <c r="AK46" s="69">
        <v>0</v>
      </c>
      <c r="AL46" s="78"/>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row>
    <row r="47" spans="1:351" s="8" customFormat="1" ht="27" customHeight="1" x14ac:dyDescent="0.3">
      <c r="A47" s="65" t="s">
        <v>199</v>
      </c>
      <c r="B47" s="135"/>
      <c r="C47" s="135"/>
      <c r="D47" s="135"/>
      <c r="E47" s="135"/>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c r="AK47" s="84"/>
      <c r="AL47" s="78"/>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row>
    <row r="48" spans="1:351" s="45" customFormat="1" x14ac:dyDescent="0.3">
      <c r="A48" s="52" t="s">
        <v>200</v>
      </c>
      <c r="B48" s="126"/>
      <c r="C48" s="104">
        <f t="shared" ref="C48:C59" si="6">COUNTA(F48:AK48)</f>
        <v>15</v>
      </c>
      <c r="D48" s="126"/>
      <c r="E48" s="126"/>
      <c r="F48" s="75" t="s">
        <v>200</v>
      </c>
      <c r="G48" s="75" t="s">
        <v>200</v>
      </c>
      <c r="H48" s="75"/>
      <c r="I48" s="75" t="s">
        <v>200</v>
      </c>
      <c r="J48" s="75" t="s">
        <v>200</v>
      </c>
      <c r="K48" s="75"/>
      <c r="L48" s="75"/>
      <c r="M48" s="75"/>
      <c r="N48" s="75"/>
      <c r="O48" s="75" t="s">
        <v>200</v>
      </c>
      <c r="P48" s="75" t="s">
        <v>200</v>
      </c>
      <c r="Q48" s="75"/>
      <c r="R48" s="75"/>
      <c r="S48" s="75" t="s">
        <v>200</v>
      </c>
      <c r="T48" s="75" t="s">
        <v>200</v>
      </c>
      <c r="U48" s="75" t="s">
        <v>200</v>
      </c>
      <c r="V48" s="75"/>
      <c r="W48" s="75" t="s">
        <v>200</v>
      </c>
      <c r="X48" s="75"/>
      <c r="Y48" s="75"/>
      <c r="Z48" s="75" t="s">
        <v>200</v>
      </c>
      <c r="AA48" s="75"/>
      <c r="AB48" s="75"/>
      <c r="AC48" s="75"/>
      <c r="AD48" s="75"/>
      <c r="AE48" s="75" t="s">
        <v>200</v>
      </c>
      <c r="AF48" s="75" t="s">
        <v>200</v>
      </c>
      <c r="AG48" s="75"/>
      <c r="AH48" s="75"/>
      <c r="AI48" s="75" t="s">
        <v>200</v>
      </c>
      <c r="AJ48" s="75" t="s">
        <v>200</v>
      </c>
      <c r="AK48" s="75"/>
      <c r="AL48" s="93"/>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27"/>
      <c r="DY48" s="27"/>
      <c r="DZ48" s="27"/>
      <c r="EA48" s="27"/>
      <c r="EB48" s="27"/>
      <c r="EC48" s="27"/>
      <c r="ED48" s="27"/>
      <c r="EE48" s="27"/>
      <c r="EF48" s="27"/>
      <c r="EG48" s="27"/>
      <c r="EH48" s="27"/>
      <c r="EI48" s="27"/>
      <c r="EJ48" s="27"/>
      <c r="EK48" s="27"/>
      <c r="EL48" s="27"/>
      <c r="EM48" s="27"/>
      <c r="EN48" s="27"/>
      <c r="EO48" s="27"/>
      <c r="EP48" s="27"/>
      <c r="EQ48" s="27"/>
      <c r="ER48" s="27"/>
      <c r="ES48" s="27"/>
      <c r="ET48" s="27"/>
      <c r="EU48" s="27"/>
      <c r="EV48" s="27"/>
      <c r="EW48" s="27"/>
      <c r="EX48" s="27"/>
      <c r="EY48" s="27"/>
      <c r="EZ48" s="27"/>
      <c r="FA48" s="27"/>
      <c r="FB48" s="27"/>
      <c r="FC48" s="27"/>
      <c r="FD48" s="27"/>
      <c r="FE48" s="27"/>
      <c r="FF48" s="27"/>
      <c r="FG48" s="27"/>
      <c r="FH48" s="27"/>
      <c r="FI48" s="27"/>
      <c r="FJ48" s="27"/>
      <c r="FK48" s="27"/>
      <c r="FL48" s="27"/>
      <c r="FM48" s="27"/>
      <c r="FN48" s="27"/>
      <c r="FO48" s="27"/>
      <c r="FP48" s="27"/>
      <c r="FQ48" s="27"/>
      <c r="FR48" s="27"/>
      <c r="FS48" s="27"/>
      <c r="FT48" s="27"/>
      <c r="FU48" s="27"/>
      <c r="FV48" s="27"/>
      <c r="FW48" s="27"/>
      <c r="FX48" s="27"/>
      <c r="FY48" s="27"/>
      <c r="FZ48" s="27"/>
      <c r="GA48" s="27"/>
      <c r="GB48" s="27"/>
      <c r="GC48" s="27"/>
      <c r="GD48" s="27"/>
      <c r="GE48" s="27"/>
      <c r="GF48" s="27"/>
      <c r="GG48" s="27"/>
      <c r="GH48" s="27"/>
      <c r="GI48" s="27"/>
      <c r="GJ48" s="27"/>
      <c r="GK48" s="27"/>
      <c r="GL48" s="27"/>
      <c r="GM48" s="27"/>
      <c r="GN48" s="27"/>
      <c r="GO48" s="27"/>
      <c r="GP48" s="27"/>
      <c r="GQ48" s="27"/>
      <c r="GR48" s="27"/>
      <c r="GS48" s="27"/>
      <c r="GT48" s="27"/>
      <c r="GU48" s="27"/>
      <c r="GV48" s="27"/>
      <c r="GW48" s="27"/>
      <c r="GX48" s="27"/>
      <c r="GY48" s="27"/>
      <c r="GZ48" s="27"/>
      <c r="HA48" s="27"/>
      <c r="HB48" s="27"/>
      <c r="HC48" s="27"/>
      <c r="HD48" s="27"/>
      <c r="HE48" s="27"/>
      <c r="HF48" s="27"/>
      <c r="HG48" s="27"/>
      <c r="HH48" s="27"/>
      <c r="HI48" s="27"/>
      <c r="HJ48" s="27"/>
      <c r="HK48" s="27"/>
      <c r="HL48" s="27"/>
      <c r="HM48" s="27"/>
      <c r="HN48" s="27"/>
      <c r="HO48" s="27"/>
      <c r="HP48" s="27"/>
      <c r="HQ48" s="27"/>
      <c r="HR48" s="27"/>
      <c r="HS48" s="27"/>
      <c r="HT48" s="27"/>
      <c r="HU48" s="27"/>
      <c r="HV48" s="27"/>
      <c r="HW48" s="27"/>
      <c r="HX48" s="27"/>
      <c r="HY48" s="27"/>
      <c r="HZ48" s="27"/>
      <c r="IA48" s="27"/>
      <c r="IB48" s="27"/>
      <c r="IC48" s="27"/>
      <c r="ID48" s="27"/>
      <c r="IE48" s="27"/>
      <c r="IF48" s="27"/>
      <c r="IG48" s="27"/>
      <c r="IH48" s="27"/>
      <c r="II48" s="27"/>
      <c r="IJ48" s="27"/>
      <c r="IK48" s="27"/>
      <c r="IL48" s="27"/>
      <c r="IM48" s="27"/>
      <c r="IN48" s="27"/>
      <c r="IO48" s="27"/>
      <c r="IP48" s="27"/>
      <c r="IQ48" s="27"/>
      <c r="IR48" s="27"/>
      <c r="IS48" s="27"/>
      <c r="IT48" s="27"/>
      <c r="IU48" s="27"/>
      <c r="IV48" s="27"/>
      <c r="IW48" s="27"/>
      <c r="IX48" s="27"/>
      <c r="IY48" s="27"/>
      <c r="IZ48" s="27"/>
      <c r="JA48" s="27"/>
      <c r="JB48" s="27"/>
      <c r="JC48" s="27"/>
      <c r="JD48" s="27"/>
      <c r="JE48" s="27"/>
      <c r="JF48" s="27"/>
      <c r="JG48" s="27"/>
      <c r="JH48" s="27"/>
      <c r="JI48" s="27"/>
      <c r="JJ48" s="27"/>
      <c r="JK48" s="27"/>
      <c r="JL48" s="27"/>
      <c r="JM48" s="27"/>
      <c r="JN48" s="27"/>
      <c r="JO48" s="27"/>
      <c r="JP48" s="27"/>
      <c r="JQ48" s="27"/>
      <c r="JR48" s="27"/>
      <c r="JS48" s="27"/>
      <c r="JT48" s="27"/>
      <c r="JU48" s="27"/>
      <c r="JV48" s="27"/>
      <c r="JW48" s="27"/>
      <c r="JX48" s="27"/>
      <c r="JY48" s="27"/>
      <c r="JZ48" s="27"/>
      <c r="KA48" s="27"/>
      <c r="KB48" s="27"/>
      <c r="KC48" s="27"/>
      <c r="KD48" s="27"/>
      <c r="KE48" s="27"/>
      <c r="KF48" s="27"/>
      <c r="KG48" s="27"/>
      <c r="KH48" s="27"/>
      <c r="KI48" s="27"/>
      <c r="KJ48" s="27"/>
      <c r="KK48" s="27"/>
      <c r="KL48" s="27"/>
      <c r="KM48" s="27"/>
      <c r="KN48" s="27"/>
      <c r="KO48" s="27"/>
      <c r="KP48" s="27"/>
      <c r="KQ48" s="27"/>
      <c r="KR48" s="27"/>
      <c r="KS48" s="27"/>
      <c r="KT48" s="27"/>
      <c r="KU48" s="27"/>
      <c r="KV48" s="27"/>
      <c r="KW48" s="27"/>
      <c r="KX48" s="27"/>
      <c r="KY48" s="27"/>
      <c r="KZ48" s="27"/>
      <c r="LA48" s="27"/>
      <c r="LB48" s="27"/>
      <c r="LC48" s="27"/>
      <c r="LD48" s="27"/>
      <c r="LE48" s="27"/>
      <c r="LF48" s="27"/>
      <c r="LG48" s="27"/>
      <c r="LH48" s="27"/>
      <c r="LI48" s="27"/>
      <c r="LJ48" s="27"/>
      <c r="LK48" s="27"/>
      <c r="LL48" s="27"/>
      <c r="LM48" s="27"/>
      <c r="LN48" s="27"/>
      <c r="LO48" s="27"/>
      <c r="LP48" s="27"/>
      <c r="LQ48" s="27"/>
      <c r="LR48" s="27"/>
      <c r="LS48" s="27"/>
      <c r="LT48" s="27"/>
      <c r="LU48" s="27"/>
      <c r="LV48" s="27"/>
      <c r="LW48" s="27"/>
      <c r="LX48" s="27"/>
      <c r="LY48" s="27"/>
      <c r="LZ48" s="27"/>
      <c r="MA48" s="27"/>
      <c r="MB48" s="27"/>
      <c r="MC48" s="27"/>
      <c r="MD48" s="27"/>
      <c r="ME48" s="27"/>
      <c r="MF48" s="27"/>
      <c r="MG48" s="27"/>
      <c r="MH48" s="27"/>
      <c r="MI48" s="27"/>
      <c r="MJ48" s="27"/>
      <c r="MK48" s="27"/>
      <c r="ML48" s="27"/>
      <c r="MM48" s="27"/>
    </row>
    <row r="49" spans="1:351" s="45" customFormat="1" x14ac:dyDescent="0.3">
      <c r="A49" s="52" t="s">
        <v>201</v>
      </c>
      <c r="B49" s="126"/>
      <c r="C49" s="104">
        <f t="shared" si="6"/>
        <v>9</v>
      </c>
      <c r="D49" s="126"/>
      <c r="E49" s="126"/>
      <c r="F49" s="75" t="s">
        <v>201</v>
      </c>
      <c r="G49" s="75" t="s">
        <v>201</v>
      </c>
      <c r="H49" s="75"/>
      <c r="I49" s="75"/>
      <c r="J49" s="75"/>
      <c r="K49" s="75"/>
      <c r="L49" s="75"/>
      <c r="M49" s="75"/>
      <c r="N49" s="75"/>
      <c r="O49" s="75" t="s">
        <v>201</v>
      </c>
      <c r="P49" s="75"/>
      <c r="Q49" s="75" t="s">
        <v>201</v>
      </c>
      <c r="R49" s="75"/>
      <c r="S49" s="75" t="s">
        <v>201</v>
      </c>
      <c r="T49" s="75" t="s">
        <v>201</v>
      </c>
      <c r="U49" s="75"/>
      <c r="V49" s="75"/>
      <c r="W49" s="75"/>
      <c r="X49" s="75" t="s">
        <v>201</v>
      </c>
      <c r="Y49" s="75"/>
      <c r="Z49" s="75"/>
      <c r="AA49" s="75"/>
      <c r="AB49" s="75"/>
      <c r="AC49" s="75" t="s">
        <v>201</v>
      </c>
      <c r="AD49" s="75"/>
      <c r="AE49" s="75"/>
      <c r="AF49" s="75" t="s">
        <v>201</v>
      </c>
      <c r="AG49" s="75"/>
      <c r="AH49" s="75"/>
      <c r="AI49" s="75"/>
      <c r="AJ49" s="75"/>
      <c r="AK49" s="75"/>
      <c r="AL49" s="93"/>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27"/>
      <c r="DY49" s="27"/>
      <c r="DZ49" s="27"/>
      <c r="EA49" s="27"/>
      <c r="EB49" s="27"/>
      <c r="EC49" s="27"/>
      <c r="ED49" s="27"/>
      <c r="EE49" s="27"/>
      <c r="EF49" s="27"/>
      <c r="EG49" s="27"/>
      <c r="EH49" s="27"/>
      <c r="EI49" s="27"/>
      <c r="EJ49" s="27"/>
      <c r="EK49" s="27"/>
      <c r="EL49" s="27"/>
      <c r="EM49" s="27"/>
      <c r="EN49" s="27"/>
      <c r="EO49" s="27"/>
      <c r="EP49" s="27"/>
      <c r="EQ49" s="27"/>
      <c r="ER49" s="27"/>
      <c r="ES49" s="27"/>
      <c r="ET49" s="27"/>
      <c r="EU49" s="27"/>
      <c r="EV49" s="27"/>
      <c r="EW49" s="27"/>
      <c r="EX49" s="27"/>
      <c r="EY49" s="27"/>
      <c r="EZ49" s="27"/>
      <c r="FA49" s="27"/>
      <c r="FB49" s="27"/>
      <c r="FC49" s="27"/>
      <c r="FD49" s="27"/>
      <c r="FE49" s="27"/>
      <c r="FF49" s="27"/>
      <c r="FG49" s="27"/>
      <c r="FH49" s="27"/>
      <c r="FI49" s="27"/>
      <c r="FJ49" s="27"/>
      <c r="FK49" s="27"/>
      <c r="FL49" s="27"/>
      <c r="FM49" s="27"/>
      <c r="FN49" s="27"/>
      <c r="FO49" s="27"/>
      <c r="FP49" s="27"/>
      <c r="FQ49" s="27"/>
      <c r="FR49" s="27"/>
      <c r="FS49" s="27"/>
      <c r="FT49" s="27"/>
      <c r="FU49" s="27"/>
      <c r="FV49" s="27"/>
      <c r="FW49" s="27"/>
      <c r="FX49" s="27"/>
      <c r="FY49" s="27"/>
      <c r="FZ49" s="27"/>
      <c r="GA49" s="27"/>
      <c r="GB49" s="27"/>
      <c r="GC49" s="27"/>
      <c r="GD49" s="27"/>
      <c r="GE49" s="27"/>
      <c r="GF49" s="27"/>
      <c r="GG49" s="27"/>
      <c r="GH49" s="27"/>
      <c r="GI49" s="27"/>
      <c r="GJ49" s="27"/>
      <c r="GK49" s="27"/>
      <c r="GL49" s="27"/>
      <c r="GM49" s="27"/>
      <c r="GN49" s="27"/>
      <c r="GO49" s="27"/>
      <c r="GP49" s="27"/>
      <c r="GQ49" s="27"/>
      <c r="GR49" s="27"/>
      <c r="GS49" s="27"/>
      <c r="GT49" s="27"/>
      <c r="GU49" s="27"/>
      <c r="GV49" s="27"/>
      <c r="GW49" s="27"/>
      <c r="GX49" s="27"/>
      <c r="GY49" s="27"/>
      <c r="GZ49" s="27"/>
      <c r="HA49" s="27"/>
      <c r="HB49" s="27"/>
      <c r="HC49" s="27"/>
      <c r="HD49" s="27"/>
      <c r="HE49" s="27"/>
      <c r="HF49" s="27"/>
      <c r="HG49" s="27"/>
      <c r="HH49" s="27"/>
      <c r="HI49" s="27"/>
      <c r="HJ49" s="27"/>
      <c r="HK49" s="27"/>
      <c r="HL49" s="27"/>
      <c r="HM49" s="27"/>
      <c r="HN49" s="27"/>
      <c r="HO49" s="27"/>
      <c r="HP49" s="27"/>
      <c r="HQ49" s="27"/>
      <c r="HR49" s="27"/>
      <c r="HS49" s="27"/>
      <c r="HT49" s="27"/>
      <c r="HU49" s="27"/>
      <c r="HV49" s="27"/>
      <c r="HW49" s="27"/>
      <c r="HX49" s="27"/>
      <c r="HY49" s="27"/>
      <c r="HZ49" s="27"/>
      <c r="IA49" s="27"/>
      <c r="IB49" s="27"/>
      <c r="IC49" s="27"/>
      <c r="ID49" s="27"/>
      <c r="IE49" s="27"/>
      <c r="IF49" s="27"/>
      <c r="IG49" s="27"/>
      <c r="IH49" s="27"/>
      <c r="II49" s="27"/>
      <c r="IJ49" s="27"/>
      <c r="IK49" s="27"/>
      <c r="IL49" s="27"/>
      <c r="IM49" s="27"/>
      <c r="IN49" s="27"/>
      <c r="IO49" s="27"/>
      <c r="IP49" s="27"/>
      <c r="IQ49" s="27"/>
      <c r="IR49" s="27"/>
      <c r="IS49" s="27"/>
      <c r="IT49" s="27"/>
      <c r="IU49" s="27"/>
      <c r="IV49" s="27"/>
      <c r="IW49" s="27"/>
      <c r="IX49" s="27"/>
      <c r="IY49" s="27"/>
      <c r="IZ49" s="27"/>
      <c r="JA49" s="27"/>
      <c r="JB49" s="27"/>
      <c r="JC49" s="27"/>
      <c r="JD49" s="27"/>
      <c r="JE49" s="27"/>
      <c r="JF49" s="27"/>
      <c r="JG49" s="27"/>
      <c r="JH49" s="27"/>
      <c r="JI49" s="27"/>
      <c r="JJ49" s="27"/>
      <c r="JK49" s="27"/>
      <c r="JL49" s="27"/>
      <c r="JM49" s="27"/>
      <c r="JN49" s="27"/>
      <c r="JO49" s="27"/>
      <c r="JP49" s="27"/>
      <c r="JQ49" s="27"/>
      <c r="JR49" s="27"/>
      <c r="JS49" s="27"/>
      <c r="JT49" s="27"/>
      <c r="JU49" s="27"/>
      <c r="JV49" s="27"/>
      <c r="JW49" s="27"/>
      <c r="JX49" s="27"/>
      <c r="JY49" s="27"/>
      <c r="JZ49" s="27"/>
      <c r="KA49" s="27"/>
      <c r="KB49" s="27"/>
      <c r="KC49" s="27"/>
      <c r="KD49" s="27"/>
      <c r="KE49" s="27"/>
      <c r="KF49" s="27"/>
      <c r="KG49" s="27"/>
      <c r="KH49" s="27"/>
      <c r="KI49" s="27"/>
      <c r="KJ49" s="27"/>
      <c r="KK49" s="27"/>
      <c r="KL49" s="27"/>
      <c r="KM49" s="27"/>
      <c r="KN49" s="27"/>
      <c r="KO49" s="27"/>
      <c r="KP49" s="27"/>
      <c r="KQ49" s="27"/>
      <c r="KR49" s="27"/>
      <c r="KS49" s="27"/>
      <c r="KT49" s="27"/>
      <c r="KU49" s="27"/>
      <c r="KV49" s="27"/>
      <c r="KW49" s="27"/>
      <c r="KX49" s="27"/>
      <c r="KY49" s="27"/>
      <c r="KZ49" s="27"/>
      <c r="LA49" s="27"/>
      <c r="LB49" s="27"/>
      <c r="LC49" s="27"/>
      <c r="LD49" s="27"/>
      <c r="LE49" s="27"/>
      <c r="LF49" s="27"/>
      <c r="LG49" s="27"/>
      <c r="LH49" s="27"/>
      <c r="LI49" s="27"/>
      <c r="LJ49" s="27"/>
      <c r="LK49" s="27"/>
      <c r="LL49" s="27"/>
      <c r="LM49" s="27"/>
      <c r="LN49" s="27"/>
      <c r="LO49" s="27"/>
      <c r="LP49" s="27"/>
      <c r="LQ49" s="27"/>
      <c r="LR49" s="27"/>
      <c r="LS49" s="27"/>
      <c r="LT49" s="27"/>
      <c r="LU49" s="27"/>
      <c r="LV49" s="27"/>
      <c r="LW49" s="27"/>
      <c r="LX49" s="27"/>
      <c r="LY49" s="27"/>
      <c r="LZ49" s="27"/>
      <c r="MA49" s="27"/>
      <c r="MB49" s="27"/>
      <c r="MC49" s="27"/>
      <c r="MD49" s="27"/>
      <c r="ME49" s="27"/>
      <c r="MF49" s="27"/>
      <c r="MG49" s="27"/>
      <c r="MH49" s="27"/>
      <c r="MI49" s="27"/>
      <c r="MJ49" s="27"/>
      <c r="MK49" s="27"/>
      <c r="ML49" s="27"/>
      <c r="MM49" s="27"/>
    </row>
    <row r="50" spans="1:351" s="45" customFormat="1" x14ac:dyDescent="0.3">
      <c r="A50" s="52" t="s">
        <v>202</v>
      </c>
      <c r="B50" s="126"/>
      <c r="C50" s="104">
        <f t="shared" si="6"/>
        <v>12</v>
      </c>
      <c r="D50" s="126"/>
      <c r="E50" s="126"/>
      <c r="F50" s="75"/>
      <c r="G50" s="75" t="s">
        <v>202</v>
      </c>
      <c r="H50" s="75"/>
      <c r="I50" s="75"/>
      <c r="J50" s="75" t="s">
        <v>202</v>
      </c>
      <c r="K50" s="75"/>
      <c r="L50" s="75"/>
      <c r="M50" s="75"/>
      <c r="N50" s="75"/>
      <c r="O50" s="75" t="s">
        <v>202</v>
      </c>
      <c r="P50" s="75"/>
      <c r="Q50" s="75" t="s">
        <v>202</v>
      </c>
      <c r="R50" s="75"/>
      <c r="S50" s="75" t="s">
        <v>202</v>
      </c>
      <c r="T50" s="75" t="s">
        <v>202</v>
      </c>
      <c r="U50" s="75"/>
      <c r="V50" s="75"/>
      <c r="W50" s="75" t="s">
        <v>202</v>
      </c>
      <c r="X50" s="75"/>
      <c r="Y50" s="75" t="s">
        <v>202</v>
      </c>
      <c r="Z50" s="75" t="s">
        <v>202</v>
      </c>
      <c r="AA50" s="75"/>
      <c r="AB50" s="75"/>
      <c r="AC50" s="75"/>
      <c r="AD50" s="75" t="s">
        <v>202</v>
      </c>
      <c r="AE50" s="75"/>
      <c r="AF50" s="75" t="s">
        <v>202</v>
      </c>
      <c r="AG50" s="75"/>
      <c r="AH50" s="75"/>
      <c r="AI50" s="75" t="s">
        <v>202</v>
      </c>
      <c r="AJ50" s="75"/>
      <c r="AK50" s="75"/>
      <c r="AL50" s="93"/>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7"/>
      <c r="CK50" s="27"/>
      <c r="CL50" s="27"/>
      <c r="CM50" s="27"/>
      <c r="CN50" s="27"/>
      <c r="CO50" s="27"/>
      <c r="CP50" s="27"/>
      <c r="CQ50" s="27"/>
      <c r="CR50" s="27"/>
      <c r="CS50" s="27"/>
      <c r="CT50" s="27"/>
      <c r="CU50" s="27"/>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27"/>
      <c r="DW50" s="27"/>
      <c r="DX50" s="27"/>
      <c r="DY50" s="27"/>
      <c r="DZ50" s="27"/>
      <c r="EA50" s="27"/>
      <c r="EB50" s="27"/>
      <c r="EC50" s="27"/>
      <c r="ED50" s="27"/>
      <c r="EE50" s="27"/>
      <c r="EF50" s="27"/>
      <c r="EG50" s="27"/>
      <c r="EH50" s="27"/>
      <c r="EI50" s="27"/>
      <c r="EJ50" s="27"/>
      <c r="EK50" s="27"/>
      <c r="EL50" s="27"/>
      <c r="EM50" s="27"/>
      <c r="EN50" s="27"/>
      <c r="EO50" s="27"/>
      <c r="EP50" s="27"/>
      <c r="EQ50" s="27"/>
      <c r="ER50" s="27"/>
      <c r="ES50" s="27"/>
      <c r="ET50" s="27"/>
      <c r="EU50" s="27"/>
      <c r="EV50" s="27"/>
      <c r="EW50" s="27"/>
      <c r="EX50" s="27"/>
      <c r="EY50" s="27"/>
      <c r="EZ50" s="27"/>
      <c r="FA50" s="27"/>
      <c r="FB50" s="27"/>
      <c r="FC50" s="27"/>
      <c r="FD50" s="27"/>
      <c r="FE50" s="27"/>
      <c r="FF50" s="27"/>
      <c r="FG50" s="27"/>
      <c r="FH50" s="27"/>
      <c r="FI50" s="27"/>
      <c r="FJ50" s="27"/>
      <c r="FK50" s="27"/>
      <c r="FL50" s="27"/>
      <c r="FM50" s="27"/>
      <c r="FN50" s="27"/>
      <c r="FO50" s="27"/>
      <c r="FP50" s="27"/>
      <c r="FQ50" s="27"/>
      <c r="FR50" s="27"/>
      <c r="FS50" s="27"/>
      <c r="FT50" s="27"/>
      <c r="FU50" s="27"/>
      <c r="FV50" s="27"/>
      <c r="FW50" s="27"/>
      <c r="FX50" s="27"/>
      <c r="FY50" s="27"/>
      <c r="FZ50" s="27"/>
      <c r="GA50" s="27"/>
      <c r="GB50" s="27"/>
      <c r="GC50" s="27"/>
      <c r="GD50" s="27"/>
      <c r="GE50" s="27"/>
      <c r="GF50" s="27"/>
      <c r="GG50" s="27"/>
      <c r="GH50" s="27"/>
      <c r="GI50" s="27"/>
      <c r="GJ50" s="27"/>
      <c r="GK50" s="27"/>
      <c r="GL50" s="27"/>
      <c r="GM50" s="27"/>
      <c r="GN50" s="27"/>
      <c r="GO50" s="27"/>
      <c r="GP50" s="27"/>
      <c r="GQ50" s="27"/>
      <c r="GR50" s="27"/>
      <c r="GS50" s="27"/>
      <c r="GT50" s="27"/>
      <c r="GU50" s="27"/>
      <c r="GV50" s="27"/>
      <c r="GW50" s="27"/>
      <c r="GX50" s="27"/>
      <c r="GY50" s="27"/>
      <c r="GZ50" s="27"/>
      <c r="HA50" s="27"/>
      <c r="HB50" s="27"/>
      <c r="HC50" s="27"/>
      <c r="HD50" s="27"/>
      <c r="HE50" s="27"/>
      <c r="HF50" s="27"/>
      <c r="HG50" s="27"/>
      <c r="HH50" s="27"/>
      <c r="HI50" s="27"/>
      <c r="HJ50" s="27"/>
      <c r="HK50" s="27"/>
      <c r="HL50" s="27"/>
      <c r="HM50" s="27"/>
      <c r="HN50" s="27"/>
      <c r="HO50" s="27"/>
      <c r="HP50" s="27"/>
      <c r="HQ50" s="27"/>
      <c r="HR50" s="27"/>
      <c r="HS50" s="27"/>
      <c r="HT50" s="27"/>
      <c r="HU50" s="27"/>
      <c r="HV50" s="27"/>
      <c r="HW50" s="27"/>
      <c r="HX50" s="27"/>
      <c r="HY50" s="27"/>
      <c r="HZ50" s="27"/>
      <c r="IA50" s="27"/>
      <c r="IB50" s="27"/>
      <c r="IC50" s="27"/>
      <c r="ID50" s="27"/>
      <c r="IE50" s="27"/>
      <c r="IF50" s="27"/>
      <c r="IG50" s="27"/>
      <c r="IH50" s="27"/>
      <c r="II50" s="27"/>
      <c r="IJ50" s="27"/>
      <c r="IK50" s="27"/>
      <c r="IL50" s="27"/>
      <c r="IM50" s="27"/>
      <c r="IN50" s="27"/>
      <c r="IO50" s="27"/>
      <c r="IP50" s="27"/>
      <c r="IQ50" s="27"/>
      <c r="IR50" s="27"/>
      <c r="IS50" s="27"/>
      <c r="IT50" s="27"/>
      <c r="IU50" s="27"/>
      <c r="IV50" s="27"/>
      <c r="IW50" s="27"/>
      <c r="IX50" s="27"/>
      <c r="IY50" s="27"/>
      <c r="IZ50" s="27"/>
      <c r="JA50" s="27"/>
      <c r="JB50" s="27"/>
      <c r="JC50" s="27"/>
      <c r="JD50" s="27"/>
      <c r="JE50" s="27"/>
      <c r="JF50" s="27"/>
      <c r="JG50" s="27"/>
      <c r="JH50" s="27"/>
      <c r="JI50" s="27"/>
      <c r="JJ50" s="27"/>
      <c r="JK50" s="27"/>
      <c r="JL50" s="27"/>
      <c r="JM50" s="27"/>
      <c r="JN50" s="27"/>
      <c r="JO50" s="27"/>
      <c r="JP50" s="27"/>
      <c r="JQ50" s="27"/>
      <c r="JR50" s="27"/>
      <c r="JS50" s="27"/>
      <c r="JT50" s="27"/>
      <c r="JU50" s="27"/>
      <c r="JV50" s="27"/>
      <c r="JW50" s="27"/>
      <c r="JX50" s="27"/>
      <c r="JY50" s="27"/>
      <c r="JZ50" s="27"/>
      <c r="KA50" s="27"/>
      <c r="KB50" s="27"/>
      <c r="KC50" s="27"/>
      <c r="KD50" s="27"/>
      <c r="KE50" s="27"/>
      <c r="KF50" s="27"/>
      <c r="KG50" s="27"/>
      <c r="KH50" s="27"/>
      <c r="KI50" s="27"/>
      <c r="KJ50" s="27"/>
      <c r="KK50" s="27"/>
      <c r="KL50" s="27"/>
      <c r="KM50" s="27"/>
      <c r="KN50" s="27"/>
      <c r="KO50" s="27"/>
      <c r="KP50" s="27"/>
      <c r="KQ50" s="27"/>
      <c r="KR50" s="27"/>
      <c r="KS50" s="27"/>
      <c r="KT50" s="27"/>
      <c r="KU50" s="27"/>
      <c r="KV50" s="27"/>
      <c r="KW50" s="27"/>
      <c r="KX50" s="27"/>
      <c r="KY50" s="27"/>
      <c r="KZ50" s="27"/>
      <c r="LA50" s="27"/>
      <c r="LB50" s="27"/>
      <c r="LC50" s="27"/>
      <c r="LD50" s="27"/>
      <c r="LE50" s="27"/>
      <c r="LF50" s="27"/>
      <c r="LG50" s="27"/>
      <c r="LH50" s="27"/>
      <c r="LI50" s="27"/>
      <c r="LJ50" s="27"/>
      <c r="LK50" s="27"/>
      <c r="LL50" s="27"/>
      <c r="LM50" s="27"/>
      <c r="LN50" s="27"/>
      <c r="LO50" s="27"/>
      <c r="LP50" s="27"/>
      <c r="LQ50" s="27"/>
      <c r="LR50" s="27"/>
      <c r="LS50" s="27"/>
      <c r="LT50" s="27"/>
      <c r="LU50" s="27"/>
      <c r="LV50" s="27"/>
      <c r="LW50" s="27"/>
      <c r="LX50" s="27"/>
      <c r="LY50" s="27"/>
      <c r="LZ50" s="27"/>
      <c r="MA50" s="27"/>
      <c r="MB50" s="27"/>
      <c r="MC50" s="27"/>
      <c r="MD50" s="27"/>
      <c r="ME50" s="27"/>
      <c r="MF50" s="27"/>
      <c r="MG50" s="27"/>
      <c r="MH50" s="27"/>
      <c r="MI50" s="27"/>
      <c r="MJ50" s="27"/>
      <c r="MK50" s="27"/>
      <c r="ML50" s="27"/>
      <c r="MM50" s="27"/>
    </row>
    <row r="51" spans="1:351" s="45" customFormat="1" x14ac:dyDescent="0.3">
      <c r="A51" s="52" t="s">
        <v>203</v>
      </c>
      <c r="B51" s="126"/>
      <c r="C51" s="104">
        <f t="shared" si="6"/>
        <v>14</v>
      </c>
      <c r="D51" s="126"/>
      <c r="E51" s="126"/>
      <c r="F51" s="75" t="s">
        <v>203</v>
      </c>
      <c r="G51" s="75" t="s">
        <v>203</v>
      </c>
      <c r="H51" s="75"/>
      <c r="I51" s="75"/>
      <c r="J51" s="75" t="s">
        <v>203</v>
      </c>
      <c r="K51" s="75"/>
      <c r="L51" s="75"/>
      <c r="M51" s="75"/>
      <c r="N51" s="75"/>
      <c r="O51" s="75" t="s">
        <v>203</v>
      </c>
      <c r="P51" s="75"/>
      <c r="Q51" s="75" t="s">
        <v>203</v>
      </c>
      <c r="R51" s="75"/>
      <c r="S51" s="75" t="s">
        <v>203</v>
      </c>
      <c r="T51" s="75" t="s">
        <v>203</v>
      </c>
      <c r="U51" s="75"/>
      <c r="V51" s="75"/>
      <c r="W51" s="75" t="s">
        <v>203</v>
      </c>
      <c r="X51" s="75"/>
      <c r="Y51" s="75" t="s">
        <v>203</v>
      </c>
      <c r="Z51" s="75"/>
      <c r="AA51" s="75"/>
      <c r="AB51" s="75" t="s">
        <v>203</v>
      </c>
      <c r="AC51" s="75" t="s">
        <v>203</v>
      </c>
      <c r="AD51" s="75"/>
      <c r="AE51" s="75" t="s">
        <v>203</v>
      </c>
      <c r="AF51" s="75" t="s">
        <v>203</v>
      </c>
      <c r="AG51" s="75"/>
      <c r="AH51" s="75"/>
      <c r="AI51" s="75" t="s">
        <v>203</v>
      </c>
      <c r="AJ51" s="75"/>
      <c r="AK51" s="75"/>
      <c r="AL51" s="93"/>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27"/>
      <c r="DY51" s="27"/>
      <c r="DZ51" s="27"/>
      <c r="EA51" s="27"/>
      <c r="EB51" s="27"/>
      <c r="EC51" s="27"/>
      <c r="ED51" s="27"/>
      <c r="EE51" s="27"/>
      <c r="EF51" s="27"/>
      <c r="EG51" s="27"/>
      <c r="EH51" s="27"/>
      <c r="EI51" s="27"/>
      <c r="EJ51" s="27"/>
      <c r="EK51" s="27"/>
      <c r="EL51" s="27"/>
      <c r="EM51" s="27"/>
      <c r="EN51" s="27"/>
      <c r="EO51" s="27"/>
      <c r="EP51" s="27"/>
      <c r="EQ51" s="27"/>
      <c r="ER51" s="27"/>
      <c r="ES51" s="27"/>
      <c r="ET51" s="27"/>
      <c r="EU51" s="27"/>
      <c r="EV51" s="27"/>
      <c r="EW51" s="27"/>
      <c r="EX51" s="27"/>
      <c r="EY51" s="27"/>
      <c r="EZ51" s="27"/>
      <c r="FA51" s="27"/>
      <c r="FB51" s="27"/>
      <c r="FC51" s="27"/>
      <c r="FD51" s="27"/>
      <c r="FE51" s="27"/>
      <c r="FF51" s="27"/>
      <c r="FG51" s="27"/>
      <c r="FH51" s="27"/>
      <c r="FI51" s="27"/>
      <c r="FJ51" s="27"/>
      <c r="FK51" s="27"/>
      <c r="FL51" s="27"/>
      <c r="FM51" s="27"/>
      <c r="FN51" s="27"/>
      <c r="FO51" s="27"/>
      <c r="FP51" s="27"/>
      <c r="FQ51" s="27"/>
      <c r="FR51" s="27"/>
      <c r="FS51" s="27"/>
      <c r="FT51" s="27"/>
      <c r="FU51" s="27"/>
      <c r="FV51" s="27"/>
      <c r="FW51" s="27"/>
      <c r="FX51" s="27"/>
      <c r="FY51" s="27"/>
      <c r="FZ51" s="27"/>
      <c r="GA51" s="27"/>
      <c r="GB51" s="27"/>
      <c r="GC51" s="27"/>
      <c r="GD51" s="27"/>
      <c r="GE51" s="27"/>
      <c r="GF51" s="27"/>
      <c r="GG51" s="27"/>
      <c r="GH51" s="27"/>
      <c r="GI51" s="27"/>
      <c r="GJ51" s="27"/>
      <c r="GK51" s="27"/>
      <c r="GL51" s="27"/>
      <c r="GM51" s="27"/>
      <c r="GN51" s="27"/>
      <c r="GO51" s="27"/>
      <c r="GP51" s="27"/>
      <c r="GQ51" s="27"/>
      <c r="GR51" s="27"/>
      <c r="GS51" s="27"/>
      <c r="GT51" s="27"/>
      <c r="GU51" s="27"/>
      <c r="GV51" s="27"/>
      <c r="GW51" s="27"/>
      <c r="GX51" s="27"/>
      <c r="GY51" s="27"/>
      <c r="GZ51" s="27"/>
      <c r="HA51" s="27"/>
      <c r="HB51" s="27"/>
      <c r="HC51" s="27"/>
      <c r="HD51" s="27"/>
      <c r="HE51" s="27"/>
      <c r="HF51" s="27"/>
      <c r="HG51" s="27"/>
      <c r="HH51" s="27"/>
      <c r="HI51" s="27"/>
      <c r="HJ51" s="27"/>
      <c r="HK51" s="27"/>
      <c r="HL51" s="27"/>
      <c r="HM51" s="27"/>
      <c r="HN51" s="27"/>
      <c r="HO51" s="27"/>
      <c r="HP51" s="27"/>
      <c r="HQ51" s="27"/>
      <c r="HR51" s="27"/>
      <c r="HS51" s="27"/>
      <c r="HT51" s="27"/>
      <c r="HU51" s="27"/>
      <c r="HV51" s="27"/>
      <c r="HW51" s="27"/>
      <c r="HX51" s="27"/>
      <c r="HY51" s="27"/>
      <c r="HZ51" s="27"/>
      <c r="IA51" s="27"/>
      <c r="IB51" s="27"/>
      <c r="IC51" s="27"/>
      <c r="ID51" s="27"/>
      <c r="IE51" s="27"/>
      <c r="IF51" s="27"/>
      <c r="IG51" s="27"/>
      <c r="IH51" s="27"/>
      <c r="II51" s="27"/>
      <c r="IJ51" s="27"/>
      <c r="IK51" s="27"/>
      <c r="IL51" s="27"/>
      <c r="IM51" s="27"/>
      <c r="IN51" s="27"/>
      <c r="IO51" s="27"/>
      <c r="IP51" s="27"/>
      <c r="IQ51" s="27"/>
      <c r="IR51" s="27"/>
      <c r="IS51" s="27"/>
      <c r="IT51" s="27"/>
      <c r="IU51" s="27"/>
      <c r="IV51" s="27"/>
      <c r="IW51" s="27"/>
      <c r="IX51" s="27"/>
      <c r="IY51" s="27"/>
      <c r="IZ51" s="27"/>
      <c r="JA51" s="27"/>
      <c r="JB51" s="27"/>
      <c r="JC51" s="27"/>
      <c r="JD51" s="27"/>
      <c r="JE51" s="27"/>
      <c r="JF51" s="27"/>
      <c r="JG51" s="27"/>
      <c r="JH51" s="27"/>
      <c r="JI51" s="27"/>
      <c r="JJ51" s="27"/>
      <c r="JK51" s="27"/>
      <c r="JL51" s="27"/>
      <c r="JM51" s="27"/>
      <c r="JN51" s="27"/>
      <c r="JO51" s="27"/>
      <c r="JP51" s="27"/>
      <c r="JQ51" s="27"/>
      <c r="JR51" s="27"/>
      <c r="JS51" s="27"/>
      <c r="JT51" s="27"/>
      <c r="JU51" s="27"/>
      <c r="JV51" s="27"/>
      <c r="JW51" s="27"/>
      <c r="JX51" s="27"/>
      <c r="JY51" s="27"/>
      <c r="JZ51" s="27"/>
      <c r="KA51" s="27"/>
      <c r="KB51" s="27"/>
      <c r="KC51" s="27"/>
      <c r="KD51" s="27"/>
      <c r="KE51" s="27"/>
      <c r="KF51" s="27"/>
      <c r="KG51" s="27"/>
      <c r="KH51" s="27"/>
      <c r="KI51" s="27"/>
      <c r="KJ51" s="27"/>
      <c r="KK51" s="27"/>
      <c r="KL51" s="27"/>
      <c r="KM51" s="27"/>
      <c r="KN51" s="27"/>
      <c r="KO51" s="27"/>
      <c r="KP51" s="27"/>
      <c r="KQ51" s="27"/>
      <c r="KR51" s="27"/>
      <c r="KS51" s="27"/>
      <c r="KT51" s="27"/>
      <c r="KU51" s="27"/>
      <c r="KV51" s="27"/>
      <c r="KW51" s="27"/>
      <c r="KX51" s="27"/>
      <c r="KY51" s="27"/>
      <c r="KZ51" s="27"/>
      <c r="LA51" s="27"/>
      <c r="LB51" s="27"/>
      <c r="LC51" s="27"/>
      <c r="LD51" s="27"/>
      <c r="LE51" s="27"/>
      <c r="LF51" s="27"/>
      <c r="LG51" s="27"/>
      <c r="LH51" s="27"/>
      <c r="LI51" s="27"/>
      <c r="LJ51" s="27"/>
      <c r="LK51" s="27"/>
      <c r="LL51" s="27"/>
      <c r="LM51" s="27"/>
      <c r="LN51" s="27"/>
      <c r="LO51" s="27"/>
      <c r="LP51" s="27"/>
      <c r="LQ51" s="27"/>
      <c r="LR51" s="27"/>
      <c r="LS51" s="27"/>
      <c r="LT51" s="27"/>
      <c r="LU51" s="27"/>
      <c r="LV51" s="27"/>
      <c r="LW51" s="27"/>
      <c r="LX51" s="27"/>
      <c r="LY51" s="27"/>
      <c r="LZ51" s="27"/>
      <c r="MA51" s="27"/>
      <c r="MB51" s="27"/>
      <c r="MC51" s="27"/>
      <c r="MD51" s="27"/>
      <c r="ME51" s="27"/>
      <c r="MF51" s="27"/>
      <c r="MG51" s="27"/>
      <c r="MH51" s="27"/>
      <c r="MI51" s="27"/>
      <c r="MJ51" s="27"/>
      <c r="MK51" s="27"/>
      <c r="ML51" s="27"/>
      <c r="MM51" s="27"/>
    </row>
    <row r="52" spans="1:351" s="45" customFormat="1" x14ac:dyDescent="0.3">
      <c r="A52" s="52" t="s">
        <v>204</v>
      </c>
      <c r="B52" s="126"/>
      <c r="C52" s="104">
        <f t="shared" si="6"/>
        <v>5</v>
      </c>
      <c r="D52" s="126"/>
      <c r="E52" s="126"/>
      <c r="F52" s="75"/>
      <c r="G52" s="75"/>
      <c r="H52" s="75"/>
      <c r="I52" s="75"/>
      <c r="J52" s="75"/>
      <c r="K52" s="75"/>
      <c r="L52" s="75"/>
      <c r="M52" s="75"/>
      <c r="N52" s="75"/>
      <c r="O52" s="75"/>
      <c r="P52" s="75"/>
      <c r="Q52" s="75"/>
      <c r="R52" s="75"/>
      <c r="S52" s="75"/>
      <c r="T52" s="75" t="s">
        <v>204</v>
      </c>
      <c r="U52" s="75"/>
      <c r="V52" s="75"/>
      <c r="W52" s="75" t="s">
        <v>204</v>
      </c>
      <c r="X52" s="75"/>
      <c r="Y52" s="75"/>
      <c r="Z52" s="75"/>
      <c r="AA52" s="75"/>
      <c r="AB52" s="75" t="s">
        <v>204</v>
      </c>
      <c r="AC52" s="75" t="s">
        <v>204</v>
      </c>
      <c r="AD52" s="75"/>
      <c r="AE52" s="75"/>
      <c r="AF52" s="75" t="s">
        <v>204</v>
      </c>
      <c r="AG52" s="75"/>
      <c r="AH52" s="75"/>
      <c r="AI52" s="75"/>
      <c r="AJ52" s="75"/>
      <c r="AK52" s="75"/>
      <c r="AL52" s="93"/>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27"/>
      <c r="DY52" s="27"/>
      <c r="DZ52" s="27"/>
      <c r="EA52" s="27"/>
      <c r="EB52" s="27"/>
      <c r="EC52" s="27"/>
      <c r="ED52" s="27"/>
      <c r="EE52" s="27"/>
      <c r="EF52" s="27"/>
      <c r="EG52" s="27"/>
      <c r="EH52" s="27"/>
      <c r="EI52" s="27"/>
      <c r="EJ52" s="27"/>
      <c r="EK52" s="27"/>
      <c r="EL52" s="27"/>
      <c r="EM52" s="27"/>
      <c r="EN52" s="27"/>
      <c r="EO52" s="27"/>
      <c r="EP52" s="27"/>
      <c r="EQ52" s="27"/>
      <c r="ER52" s="27"/>
      <c r="ES52" s="27"/>
      <c r="ET52" s="27"/>
      <c r="EU52" s="27"/>
      <c r="EV52" s="27"/>
      <c r="EW52" s="27"/>
      <c r="EX52" s="27"/>
      <c r="EY52" s="27"/>
      <c r="EZ52" s="27"/>
      <c r="FA52" s="27"/>
      <c r="FB52" s="27"/>
      <c r="FC52" s="27"/>
      <c r="FD52" s="27"/>
      <c r="FE52" s="27"/>
      <c r="FF52" s="27"/>
      <c r="FG52" s="27"/>
      <c r="FH52" s="27"/>
      <c r="FI52" s="27"/>
      <c r="FJ52" s="27"/>
      <c r="FK52" s="27"/>
      <c r="FL52" s="27"/>
      <c r="FM52" s="27"/>
      <c r="FN52" s="27"/>
      <c r="FO52" s="27"/>
      <c r="FP52" s="27"/>
      <c r="FQ52" s="27"/>
      <c r="FR52" s="27"/>
      <c r="FS52" s="27"/>
      <c r="FT52" s="27"/>
      <c r="FU52" s="27"/>
      <c r="FV52" s="27"/>
      <c r="FW52" s="27"/>
      <c r="FX52" s="27"/>
      <c r="FY52" s="27"/>
      <c r="FZ52" s="27"/>
      <c r="GA52" s="27"/>
      <c r="GB52" s="27"/>
      <c r="GC52" s="27"/>
      <c r="GD52" s="27"/>
      <c r="GE52" s="27"/>
      <c r="GF52" s="27"/>
      <c r="GG52" s="27"/>
      <c r="GH52" s="27"/>
      <c r="GI52" s="27"/>
      <c r="GJ52" s="27"/>
      <c r="GK52" s="27"/>
      <c r="GL52" s="27"/>
      <c r="GM52" s="27"/>
      <c r="GN52" s="27"/>
      <c r="GO52" s="27"/>
      <c r="GP52" s="27"/>
      <c r="GQ52" s="27"/>
      <c r="GR52" s="27"/>
      <c r="GS52" s="27"/>
      <c r="GT52" s="27"/>
      <c r="GU52" s="27"/>
      <c r="GV52" s="27"/>
      <c r="GW52" s="27"/>
      <c r="GX52" s="27"/>
      <c r="GY52" s="27"/>
      <c r="GZ52" s="27"/>
      <c r="HA52" s="27"/>
      <c r="HB52" s="27"/>
      <c r="HC52" s="27"/>
      <c r="HD52" s="27"/>
      <c r="HE52" s="27"/>
      <c r="HF52" s="27"/>
      <c r="HG52" s="27"/>
      <c r="HH52" s="27"/>
      <c r="HI52" s="27"/>
      <c r="HJ52" s="27"/>
      <c r="HK52" s="27"/>
      <c r="HL52" s="27"/>
      <c r="HM52" s="27"/>
      <c r="HN52" s="27"/>
      <c r="HO52" s="27"/>
      <c r="HP52" s="27"/>
      <c r="HQ52" s="27"/>
      <c r="HR52" s="27"/>
      <c r="HS52" s="27"/>
      <c r="HT52" s="27"/>
      <c r="HU52" s="27"/>
      <c r="HV52" s="27"/>
      <c r="HW52" s="27"/>
      <c r="HX52" s="27"/>
      <c r="HY52" s="27"/>
      <c r="HZ52" s="27"/>
      <c r="IA52" s="27"/>
      <c r="IB52" s="27"/>
      <c r="IC52" s="27"/>
      <c r="ID52" s="27"/>
      <c r="IE52" s="27"/>
      <c r="IF52" s="27"/>
      <c r="IG52" s="27"/>
      <c r="IH52" s="27"/>
      <c r="II52" s="27"/>
      <c r="IJ52" s="27"/>
      <c r="IK52" s="27"/>
      <c r="IL52" s="27"/>
      <c r="IM52" s="27"/>
      <c r="IN52" s="27"/>
      <c r="IO52" s="27"/>
      <c r="IP52" s="27"/>
      <c r="IQ52" s="27"/>
      <c r="IR52" s="27"/>
      <c r="IS52" s="27"/>
      <c r="IT52" s="27"/>
      <c r="IU52" s="27"/>
      <c r="IV52" s="27"/>
      <c r="IW52" s="27"/>
      <c r="IX52" s="27"/>
      <c r="IY52" s="27"/>
      <c r="IZ52" s="27"/>
      <c r="JA52" s="27"/>
      <c r="JB52" s="27"/>
      <c r="JC52" s="27"/>
      <c r="JD52" s="27"/>
      <c r="JE52" s="27"/>
      <c r="JF52" s="27"/>
      <c r="JG52" s="27"/>
      <c r="JH52" s="27"/>
      <c r="JI52" s="27"/>
      <c r="JJ52" s="27"/>
      <c r="JK52" s="27"/>
      <c r="JL52" s="27"/>
      <c r="JM52" s="27"/>
      <c r="JN52" s="27"/>
      <c r="JO52" s="27"/>
      <c r="JP52" s="27"/>
      <c r="JQ52" s="27"/>
      <c r="JR52" s="27"/>
      <c r="JS52" s="27"/>
      <c r="JT52" s="27"/>
      <c r="JU52" s="27"/>
      <c r="JV52" s="27"/>
      <c r="JW52" s="27"/>
      <c r="JX52" s="27"/>
      <c r="JY52" s="27"/>
      <c r="JZ52" s="27"/>
      <c r="KA52" s="27"/>
      <c r="KB52" s="27"/>
      <c r="KC52" s="27"/>
      <c r="KD52" s="27"/>
      <c r="KE52" s="27"/>
      <c r="KF52" s="27"/>
      <c r="KG52" s="27"/>
      <c r="KH52" s="27"/>
      <c r="KI52" s="27"/>
      <c r="KJ52" s="27"/>
      <c r="KK52" s="27"/>
      <c r="KL52" s="27"/>
      <c r="KM52" s="27"/>
      <c r="KN52" s="27"/>
      <c r="KO52" s="27"/>
      <c r="KP52" s="27"/>
      <c r="KQ52" s="27"/>
      <c r="KR52" s="27"/>
      <c r="KS52" s="27"/>
      <c r="KT52" s="27"/>
      <c r="KU52" s="27"/>
      <c r="KV52" s="27"/>
      <c r="KW52" s="27"/>
      <c r="KX52" s="27"/>
      <c r="KY52" s="27"/>
      <c r="KZ52" s="27"/>
      <c r="LA52" s="27"/>
      <c r="LB52" s="27"/>
      <c r="LC52" s="27"/>
      <c r="LD52" s="27"/>
      <c r="LE52" s="27"/>
      <c r="LF52" s="27"/>
      <c r="LG52" s="27"/>
      <c r="LH52" s="27"/>
      <c r="LI52" s="27"/>
      <c r="LJ52" s="27"/>
      <c r="LK52" s="27"/>
      <c r="LL52" s="27"/>
      <c r="LM52" s="27"/>
      <c r="LN52" s="27"/>
      <c r="LO52" s="27"/>
      <c r="LP52" s="27"/>
      <c r="LQ52" s="27"/>
      <c r="LR52" s="27"/>
      <c r="LS52" s="27"/>
      <c r="LT52" s="27"/>
      <c r="LU52" s="27"/>
      <c r="LV52" s="27"/>
      <c r="LW52" s="27"/>
      <c r="LX52" s="27"/>
      <c r="LY52" s="27"/>
      <c r="LZ52" s="27"/>
      <c r="MA52" s="27"/>
      <c r="MB52" s="27"/>
      <c r="MC52" s="27"/>
      <c r="MD52" s="27"/>
      <c r="ME52" s="27"/>
      <c r="MF52" s="27"/>
      <c r="MG52" s="27"/>
      <c r="MH52" s="27"/>
      <c r="MI52" s="27"/>
      <c r="MJ52" s="27"/>
      <c r="MK52" s="27"/>
      <c r="ML52" s="27"/>
      <c r="MM52" s="27"/>
    </row>
    <row r="53" spans="1:351" s="45" customFormat="1" x14ac:dyDescent="0.3">
      <c r="A53" s="52" t="s">
        <v>205</v>
      </c>
      <c r="B53" s="126"/>
      <c r="C53" s="104">
        <f t="shared" si="6"/>
        <v>5</v>
      </c>
      <c r="D53" s="126"/>
      <c r="E53" s="126"/>
      <c r="F53" s="75"/>
      <c r="G53" s="75" t="s">
        <v>205</v>
      </c>
      <c r="H53" s="75"/>
      <c r="I53" s="75"/>
      <c r="J53" s="75"/>
      <c r="K53" s="75"/>
      <c r="L53" s="75"/>
      <c r="M53" s="75"/>
      <c r="N53" s="75"/>
      <c r="O53" s="75"/>
      <c r="P53" s="75"/>
      <c r="Q53" s="75" t="s">
        <v>205</v>
      </c>
      <c r="R53" s="75"/>
      <c r="S53" s="75" t="s">
        <v>205</v>
      </c>
      <c r="T53" s="75"/>
      <c r="U53" s="75"/>
      <c r="V53" s="75"/>
      <c r="W53" s="75" t="s">
        <v>205</v>
      </c>
      <c r="X53" s="75"/>
      <c r="Y53" s="75"/>
      <c r="Z53" s="75"/>
      <c r="AA53" s="75"/>
      <c r="AB53" s="75"/>
      <c r="AC53" s="75"/>
      <c r="AD53" s="75" t="s">
        <v>205</v>
      </c>
      <c r="AE53" s="75"/>
      <c r="AF53" s="75"/>
      <c r="AG53" s="75"/>
      <c r="AH53" s="75"/>
      <c r="AI53" s="75"/>
      <c r="AJ53" s="75"/>
      <c r="AK53" s="75"/>
      <c r="AL53" s="93"/>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27"/>
      <c r="DY53" s="27"/>
      <c r="DZ53" s="27"/>
      <c r="EA53" s="27"/>
      <c r="EB53" s="27"/>
      <c r="EC53" s="27"/>
      <c r="ED53" s="27"/>
      <c r="EE53" s="27"/>
      <c r="EF53" s="27"/>
      <c r="EG53" s="27"/>
      <c r="EH53" s="27"/>
      <c r="EI53" s="27"/>
      <c r="EJ53" s="27"/>
      <c r="EK53" s="27"/>
      <c r="EL53" s="27"/>
      <c r="EM53" s="27"/>
      <c r="EN53" s="27"/>
      <c r="EO53" s="27"/>
      <c r="EP53" s="27"/>
      <c r="EQ53" s="27"/>
      <c r="ER53" s="27"/>
      <c r="ES53" s="27"/>
      <c r="ET53" s="27"/>
      <c r="EU53" s="27"/>
      <c r="EV53" s="27"/>
      <c r="EW53" s="27"/>
      <c r="EX53" s="27"/>
      <c r="EY53" s="27"/>
      <c r="EZ53" s="27"/>
      <c r="FA53" s="27"/>
      <c r="FB53" s="27"/>
      <c r="FC53" s="27"/>
      <c r="FD53" s="27"/>
      <c r="FE53" s="27"/>
      <c r="FF53" s="27"/>
      <c r="FG53" s="27"/>
      <c r="FH53" s="27"/>
      <c r="FI53" s="27"/>
      <c r="FJ53" s="27"/>
      <c r="FK53" s="27"/>
      <c r="FL53" s="27"/>
      <c r="FM53" s="27"/>
      <c r="FN53" s="27"/>
      <c r="FO53" s="27"/>
      <c r="FP53" s="27"/>
      <c r="FQ53" s="27"/>
      <c r="FR53" s="27"/>
      <c r="FS53" s="27"/>
      <c r="FT53" s="27"/>
      <c r="FU53" s="27"/>
      <c r="FV53" s="27"/>
      <c r="FW53" s="27"/>
      <c r="FX53" s="27"/>
      <c r="FY53" s="27"/>
      <c r="FZ53" s="27"/>
      <c r="GA53" s="27"/>
      <c r="GB53" s="27"/>
      <c r="GC53" s="27"/>
      <c r="GD53" s="27"/>
      <c r="GE53" s="27"/>
      <c r="GF53" s="27"/>
      <c r="GG53" s="27"/>
      <c r="GH53" s="27"/>
      <c r="GI53" s="27"/>
      <c r="GJ53" s="27"/>
      <c r="GK53" s="27"/>
      <c r="GL53" s="27"/>
      <c r="GM53" s="27"/>
      <c r="GN53" s="27"/>
      <c r="GO53" s="27"/>
      <c r="GP53" s="27"/>
      <c r="GQ53" s="27"/>
      <c r="GR53" s="27"/>
      <c r="GS53" s="27"/>
      <c r="GT53" s="27"/>
      <c r="GU53" s="27"/>
      <c r="GV53" s="27"/>
      <c r="GW53" s="27"/>
      <c r="GX53" s="27"/>
      <c r="GY53" s="27"/>
      <c r="GZ53" s="27"/>
      <c r="HA53" s="27"/>
      <c r="HB53" s="27"/>
      <c r="HC53" s="27"/>
      <c r="HD53" s="27"/>
      <c r="HE53" s="27"/>
      <c r="HF53" s="27"/>
      <c r="HG53" s="27"/>
      <c r="HH53" s="27"/>
      <c r="HI53" s="27"/>
      <c r="HJ53" s="27"/>
      <c r="HK53" s="27"/>
      <c r="HL53" s="27"/>
      <c r="HM53" s="27"/>
      <c r="HN53" s="27"/>
      <c r="HO53" s="27"/>
      <c r="HP53" s="27"/>
      <c r="HQ53" s="27"/>
      <c r="HR53" s="27"/>
      <c r="HS53" s="27"/>
      <c r="HT53" s="27"/>
      <c r="HU53" s="27"/>
      <c r="HV53" s="27"/>
      <c r="HW53" s="27"/>
      <c r="HX53" s="27"/>
      <c r="HY53" s="27"/>
      <c r="HZ53" s="27"/>
      <c r="IA53" s="27"/>
      <c r="IB53" s="27"/>
      <c r="IC53" s="27"/>
      <c r="ID53" s="27"/>
      <c r="IE53" s="27"/>
      <c r="IF53" s="27"/>
      <c r="IG53" s="27"/>
      <c r="IH53" s="27"/>
      <c r="II53" s="27"/>
      <c r="IJ53" s="27"/>
      <c r="IK53" s="27"/>
      <c r="IL53" s="27"/>
      <c r="IM53" s="27"/>
      <c r="IN53" s="27"/>
      <c r="IO53" s="27"/>
      <c r="IP53" s="27"/>
      <c r="IQ53" s="27"/>
      <c r="IR53" s="27"/>
      <c r="IS53" s="27"/>
      <c r="IT53" s="27"/>
      <c r="IU53" s="27"/>
      <c r="IV53" s="27"/>
      <c r="IW53" s="27"/>
      <c r="IX53" s="27"/>
      <c r="IY53" s="27"/>
      <c r="IZ53" s="27"/>
      <c r="JA53" s="27"/>
      <c r="JB53" s="27"/>
      <c r="JC53" s="27"/>
      <c r="JD53" s="27"/>
      <c r="JE53" s="27"/>
      <c r="JF53" s="27"/>
      <c r="JG53" s="27"/>
      <c r="JH53" s="27"/>
      <c r="JI53" s="27"/>
      <c r="JJ53" s="27"/>
      <c r="JK53" s="27"/>
      <c r="JL53" s="27"/>
      <c r="JM53" s="27"/>
      <c r="JN53" s="27"/>
      <c r="JO53" s="27"/>
      <c r="JP53" s="27"/>
      <c r="JQ53" s="27"/>
      <c r="JR53" s="27"/>
      <c r="JS53" s="27"/>
      <c r="JT53" s="27"/>
      <c r="JU53" s="27"/>
      <c r="JV53" s="27"/>
      <c r="JW53" s="27"/>
      <c r="JX53" s="27"/>
      <c r="JY53" s="27"/>
      <c r="JZ53" s="27"/>
      <c r="KA53" s="27"/>
      <c r="KB53" s="27"/>
      <c r="KC53" s="27"/>
      <c r="KD53" s="27"/>
      <c r="KE53" s="27"/>
      <c r="KF53" s="27"/>
      <c r="KG53" s="27"/>
      <c r="KH53" s="27"/>
      <c r="KI53" s="27"/>
      <c r="KJ53" s="27"/>
      <c r="KK53" s="27"/>
      <c r="KL53" s="27"/>
      <c r="KM53" s="27"/>
      <c r="KN53" s="27"/>
      <c r="KO53" s="27"/>
      <c r="KP53" s="27"/>
      <c r="KQ53" s="27"/>
      <c r="KR53" s="27"/>
      <c r="KS53" s="27"/>
      <c r="KT53" s="27"/>
      <c r="KU53" s="27"/>
      <c r="KV53" s="27"/>
      <c r="KW53" s="27"/>
      <c r="KX53" s="27"/>
      <c r="KY53" s="27"/>
      <c r="KZ53" s="27"/>
      <c r="LA53" s="27"/>
      <c r="LB53" s="27"/>
      <c r="LC53" s="27"/>
      <c r="LD53" s="27"/>
      <c r="LE53" s="27"/>
      <c r="LF53" s="27"/>
      <c r="LG53" s="27"/>
      <c r="LH53" s="27"/>
      <c r="LI53" s="27"/>
      <c r="LJ53" s="27"/>
      <c r="LK53" s="27"/>
      <c r="LL53" s="27"/>
      <c r="LM53" s="27"/>
      <c r="LN53" s="27"/>
      <c r="LO53" s="27"/>
      <c r="LP53" s="27"/>
      <c r="LQ53" s="27"/>
      <c r="LR53" s="27"/>
      <c r="LS53" s="27"/>
      <c r="LT53" s="27"/>
      <c r="LU53" s="27"/>
      <c r="LV53" s="27"/>
      <c r="LW53" s="27"/>
      <c r="LX53" s="27"/>
      <c r="LY53" s="27"/>
      <c r="LZ53" s="27"/>
      <c r="MA53" s="27"/>
      <c r="MB53" s="27"/>
      <c r="MC53" s="27"/>
      <c r="MD53" s="27"/>
      <c r="ME53" s="27"/>
      <c r="MF53" s="27"/>
      <c r="MG53" s="27"/>
      <c r="MH53" s="27"/>
      <c r="MI53" s="27"/>
      <c r="MJ53" s="27"/>
      <c r="MK53" s="27"/>
      <c r="ML53" s="27"/>
      <c r="MM53" s="27"/>
    </row>
    <row r="54" spans="1:351" s="45" customFormat="1" x14ac:dyDescent="0.3">
      <c r="A54" s="52" t="s">
        <v>206</v>
      </c>
      <c r="B54" s="126"/>
      <c r="C54" s="104">
        <f t="shared" si="6"/>
        <v>2</v>
      </c>
      <c r="D54" s="126"/>
      <c r="E54" s="126"/>
      <c r="F54" s="75" t="s">
        <v>206</v>
      </c>
      <c r="G54" s="75"/>
      <c r="H54" s="75"/>
      <c r="I54" s="75"/>
      <c r="J54" s="75"/>
      <c r="K54" s="75"/>
      <c r="L54" s="75"/>
      <c r="M54" s="75"/>
      <c r="N54" s="75"/>
      <c r="O54" s="75"/>
      <c r="P54" s="75"/>
      <c r="Q54" s="75"/>
      <c r="R54" s="75"/>
      <c r="S54" s="75"/>
      <c r="T54" s="75" t="s">
        <v>206</v>
      </c>
      <c r="U54" s="75"/>
      <c r="V54" s="75"/>
      <c r="W54" s="75"/>
      <c r="X54" s="75"/>
      <c r="Y54" s="75"/>
      <c r="Z54" s="75"/>
      <c r="AA54" s="75"/>
      <c r="AB54" s="75"/>
      <c r="AC54" s="75"/>
      <c r="AD54" s="75"/>
      <c r="AE54" s="75"/>
      <c r="AF54" s="75"/>
      <c r="AG54" s="75"/>
      <c r="AH54" s="75"/>
      <c r="AI54" s="75"/>
      <c r="AJ54" s="75"/>
      <c r="AK54" s="75"/>
      <c r="AL54" s="93"/>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27"/>
      <c r="DY54" s="27"/>
      <c r="DZ54" s="27"/>
      <c r="EA54" s="27"/>
      <c r="EB54" s="27"/>
      <c r="EC54" s="27"/>
      <c r="ED54" s="27"/>
      <c r="EE54" s="27"/>
      <c r="EF54" s="27"/>
      <c r="EG54" s="27"/>
      <c r="EH54" s="27"/>
      <c r="EI54" s="27"/>
      <c r="EJ54" s="27"/>
      <c r="EK54" s="27"/>
      <c r="EL54" s="27"/>
      <c r="EM54" s="27"/>
      <c r="EN54" s="27"/>
      <c r="EO54" s="27"/>
      <c r="EP54" s="27"/>
      <c r="EQ54" s="27"/>
      <c r="ER54" s="27"/>
      <c r="ES54" s="27"/>
      <c r="ET54" s="27"/>
      <c r="EU54" s="27"/>
      <c r="EV54" s="27"/>
      <c r="EW54" s="27"/>
      <c r="EX54" s="27"/>
      <c r="EY54" s="27"/>
      <c r="EZ54" s="27"/>
      <c r="FA54" s="27"/>
      <c r="FB54" s="27"/>
      <c r="FC54" s="27"/>
      <c r="FD54" s="27"/>
      <c r="FE54" s="27"/>
      <c r="FF54" s="27"/>
      <c r="FG54" s="27"/>
      <c r="FH54" s="27"/>
      <c r="FI54" s="27"/>
      <c r="FJ54" s="27"/>
      <c r="FK54" s="27"/>
      <c r="FL54" s="27"/>
      <c r="FM54" s="27"/>
      <c r="FN54" s="27"/>
      <c r="FO54" s="27"/>
      <c r="FP54" s="27"/>
      <c r="FQ54" s="27"/>
      <c r="FR54" s="27"/>
      <c r="FS54" s="27"/>
      <c r="FT54" s="27"/>
      <c r="FU54" s="27"/>
      <c r="FV54" s="27"/>
      <c r="FW54" s="27"/>
      <c r="FX54" s="27"/>
      <c r="FY54" s="27"/>
      <c r="FZ54" s="27"/>
      <c r="GA54" s="27"/>
      <c r="GB54" s="27"/>
      <c r="GC54" s="27"/>
      <c r="GD54" s="27"/>
      <c r="GE54" s="27"/>
      <c r="GF54" s="27"/>
      <c r="GG54" s="27"/>
      <c r="GH54" s="27"/>
      <c r="GI54" s="27"/>
      <c r="GJ54" s="27"/>
      <c r="GK54" s="27"/>
      <c r="GL54" s="27"/>
      <c r="GM54" s="27"/>
      <c r="GN54" s="27"/>
      <c r="GO54" s="27"/>
      <c r="GP54" s="27"/>
      <c r="GQ54" s="27"/>
      <c r="GR54" s="27"/>
      <c r="GS54" s="27"/>
      <c r="GT54" s="27"/>
      <c r="GU54" s="27"/>
      <c r="GV54" s="27"/>
      <c r="GW54" s="27"/>
      <c r="GX54" s="27"/>
      <c r="GY54" s="27"/>
      <c r="GZ54" s="27"/>
      <c r="HA54" s="27"/>
      <c r="HB54" s="27"/>
      <c r="HC54" s="27"/>
      <c r="HD54" s="27"/>
      <c r="HE54" s="27"/>
      <c r="HF54" s="27"/>
      <c r="HG54" s="27"/>
      <c r="HH54" s="27"/>
      <c r="HI54" s="27"/>
      <c r="HJ54" s="27"/>
      <c r="HK54" s="27"/>
      <c r="HL54" s="27"/>
      <c r="HM54" s="27"/>
      <c r="HN54" s="27"/>
      <c r="HO54" s="27"/>
      <c r="HP54" s="27"/>
      <c r="HQ54" s="27"/>
      <c r="HR54" s="27"/>
      <c r="HS54" s="27"/>
      <c r="HT54" s="27"/>
      <c r="HU54" s="27"/>
      <c r="HV54" s="27"/>
      <c r="HW54" s="27"/>
      <c r="HX54" s="27"/>
      <c r="HY54" s="27"/>
      <c r="HZ54" s="27"/>
      <c r="IA54" s="27"/>
      <c r="IB54" s="27"/>
      <c r="IC54" s="27"/>
      <c r="ID54" s="27"/>
      <c r="IE54" s="27"/>
      <c r="IF54" s="27"/>
      <c r="IG54" s="27"/>
      <c r="IH54" s="27"/>
      <c r="II54" s="27"/>
      <c r="IJ54" s="27"/>
      <c r="IK54" s="27"/>
      <c r="IL54" s="27"/>
      <c r="IM54" s="27"/>
      <c r="IN54" s="27"/>
      <c r="IO54" s="27"/>
      <c r="IP54" s="27"/>
      <c r="IQ54" s="27"/>
      <c r="IR54" s="27"/>
      <c r="IS54" s="27"/>
      <c r="IT54" s="27"/>
      <c r="IU54" s="27"/>
      <c r="IV54" s="27"/>
      <c r="IW54" s="27"/>
      <c r="IX54" s="27"/>
      <c r="IY54" s="27"/>
      <c r="IZ54" s="27"/>
      <c r="JA54" s="27"/>
      <c r="JB54" s="27"/>
      <c r="JC54" s="27"/>
      <c r="JD54" s="27"/>
      <c r="JE54" s="27"/>
      <c r="JF54" s="27"/>
      <c r="JG54" s="27"/>
      <c r="JH54" s="27"/>
      <c r="JI54" s="27"/>
      <c r="JJ54" s="27"/>
      <c r="JK54" s="27"/>
      <c r="JL54" s="27"/>
      <c r="JM54" s="27"/>
      <c r="JN54" s="27"/>
      <c r="JO54" s="27"/>
      <c r="JP54" s="27"/>
      <c r="JQ54" s="27"/>
      <c r="JR54" s="27"/>
      <c r="JS54" s="27"/>
      <c r="JT54" s="27"/>
      <c r="JU54" s="27"/>
      <c r="JV54" s="27"/>
      <c r="JW54" s="27"/>
      <c r="JX54" s="27"/>
      <c r="JY54" s="27"/>
      <c r="JZ54" s="27"/>
      <c r="KA54" s="27"/>
      <c r="KB54" s="27"/>
      <c r="KC54" s="27"/>
      <c r="KD54" s="27"/>
      <c r="KE54" s="27"/>
      <c r="KF54" s="27"/>
      <c r="KG54" s="27"/>
      <c r="KH54" s="27"/>
      <c r="KI54" s="27"/>
      <c r="KJ54" s="27"/>
      <c r="KK54" s="27"/>
      <c r="KL54" s="27"/>
      <c r="KM54" s="27"/>
      <c r="KN54" s="27"/>
      <c r="KO54" s="27"/>
      <c r="KP54" s="27"/>
      <c r="KQ54" s="27"/>
      <c r="KR54" s="27"/>
      <c r="KS54" s="27"/>
      <c r="KT54" s="27"/>
      <c r="KU54" s="27"/>
      <c r="KV54" s="27"/>
      <c r="KW54" s="27"/>
      <c r="KX54" s="27"/>
      <c r="KY54" s="27"/>
      <c r="KZ54" s="27"/>
      <c r="LA54" s="27"/>
      <c r="LB54" s="27"/>
      <c r="LC54" s="27"/>
      <c r="LD54" s="27"/>
      <c r="LE54" s="27"/>
      <c r="LF54" s="27"/>
      <c r="LG54" s="27"/>
      <c r="LH54" s="27"/>
      <c r="LI54" s="27"/>
      <c r="LJ54" s="27"/>
      <c r="LK54" s="27"/>
      <c r="LL54" s="27"/>
      <c r="LM54" s="27"/>
      <c r="LN54" s="27"/>
      <c r="LO54" s="27"/>
      <c r="LP54" s="27"/>
      <c r="LQ54" s="27"/>
      <c r="LR54" s="27"/>
      <c r="LS54" s="27"/>
      <c r="LT54" s="27"/>
      <c r="LU54" s="27"/>
      <c r="LV54" s="27"/>
      <c r="LW54" s="27"/>
      <c r="LX54" s="27"/>
      <c r="LY54" s="27"/>
      <c r="LZ54" s="27"/>
      <c r="MA54" s="27"/>
      <c r="MB54" s="27"/>
      <c r="MC54" s="27"/>
      <c r="MD54" s="27"/>
      <c r="ME54" s="27"/>
      <c r="MF54" s="27"/>
      <c r="MG54" s="27"/>
      <c r="MH54" s="27"/>
      <c r="MI54" s="27"/>
      <c r="MJ54" s="27"/>
      <c r="MK54" s="27"/>
      <c r="ML54" s="27"/>
      <c r="MM54" s="27"/>
    </row>
    <row r="55" spans="1:351" s="45" customFormat="1" x14ac:dyDescent="0.3">
      <c r="A55" s="52" t="s">
        <v>207</v>
      </c>
      <c r="B55" s="126"/>
      <c r="C55" s="104">
        <f t="shared" si="6"/>
        <v>4</v>
      </c>
      <c r="D55" s="126"/>
      <c r="E55" s="126"/>
      <c r="F55" s="75"/>
      <c r="G55" s="75"/>
      <c r="H55" s="75"/>
      <c r="I55" s="75"/>
      <c r="J55" s="75"/>
      <c r="K55" s="75"/>
      <c r="L55" s="75"/>
      <c r="M55" s="75"/>
      <c r="N55" s="75"/>
      <c r="O55" s="75"/>
      <c r="P55" s="75"/>
      <c r="Q55" s="75"/>
      <c r="R55" s="75"/>
      <c r="S55" s="75"/>
      <c r="T55" s="75" t="s">
        <v>207</v>
      </c>
      <c r="U55" s="75"/>
      <c r="V55" s="75"/>
      <c r="W55" s="75" t="s">
        <v>207</v>
      </c>
      <c r="X55" s="75"/>
      <c r="Y55" s="75"/>
      <c r="Z55" s="75"/>
      <c r="AA55" s="75"/>
      <c r="AB55" s="75" t="s">
        <v>207</v>
      </c>
      <c r="AC55" s="75"/>
      <c r="AD55" s="75"/>
      <c r="AE55" s="75"/>
      <c r="AF55" s="75" t="s">
        <v>207</v>
      </c>
      <c r="AG55" s="75"/>
      <c r="AH55" s="75"/>
      <c r="AI55" s="75"/>
      <c r="AJ55" s="75"/>
      <c r="AK55" s="75"/>
      <c r="AL55" s="93"/>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7"/>
      <c r="BX55" s="27"/>
      <c r="BY55" s="27"/>
      <c r="BZ55" s="27"/>
      <c r="CA55" s="27"/>
      <c r="CB55" s="27"/>
      <c r="CC55" s="27"/>
      <c r="CD55" s="27"/>
      <c r="CE55" s="27"/>
      <c r="CF55" s="27"/>
      <c r="CG55" s="27"/>
      <c r="CH55" s="27"/>
      <c r="CI55" s="27"/>
      <c r="CJ55" s="27"/>
      <c r="CK55" s="27"/>
      <c r="CL55" s="27"/>
      <c r="CM55" s="27"/>
      <c r="CN55" s="27"/>
      <c r="CO55" s="27"/>
      <c r="CP55" s="27"/>
      <c r="CQ55" s="27"/>
      <c r="CR55" s="27"/>
      <c r="CS55" s="27"/>
      <c r="CT55" s="27"/>
      <c r="CU55" s="27"/>
      <c r="CV55" s="27"/>
      <c r="CW55" s="27"/>
      <c r="CX55" s="27"/>
      <c r="CY55" s="27"/>
      <c r="CZ55" s="27"/>
      <c r="DA55" s="27"/>
      <c r="DB55" s="27"/>
      <c r="DC55" s="27"/>
      <c r="DD55" s="27"/>
      <c r="DE55" s="27"/>
      <c r="DF55" s="27"/>
      <c r="DG55" s="27"/>
      <c r="DH55" s="27"/>
      <c r="DI55" s="27"/>
      <c r="DJ55" s="27"/>
      <c r="DK55" s="27"/>
      <c r="DL55" s="27"/>
      <c r="DM55" s="27"/>
      <c r="DN55" s="27"/>
      <c r="DO55" s="27"/>
      <c r="DP55" s="27"/>
      <c r="DQ55" s="27"/>
      <c r="DR55" s="27"/>
      <c r="DS55" s="27"/>
      <c r="DT55" s="27"/>
      <c r="DU55" s="27"/>
      <c r="DV55" s="27"/>
      <c r="DW55" s="27"/>
      <c r="DX55" s="27"/>
      <c r="DY55" s="27"/>
      <c r="DZ55" s="27"/>
      <c r="EA55" s="27"/>
      <c r="EB55" s="27"/>
      <c r="EC55" s="27"/>
      <c r="ED55" s="27"/>
      <c r="EE55" s="27"/>
      <c r="EF55" s="27"/>
      <c r="EG55" s="27"/>
      <c r="EH55" s="27"/>
      <c r="EI55" s="27"/>
      <c r="EJ55" s="27"/>
      <c r="EK55" s="27"/>
      <c r="EL55" s="27"/>
      <c r="EM55" s="27"/>
      <c r="EN55" s="27"/>
      <c r="EO55" s="27"/>
      <c r="EP55" s="27"/>
      <c r="EQ55" s="27"/>
      <c r="ER55" s="27"/>
      <c r="ES55" s="27"/>
      <c r="ET55" s="27"/>
      <c r="EU55" s="27"/>
      <c r="EV55" s="27"/>
      <c r="EW55" s="27"/>
      <c r="EX55" s="27"/>
      <c r="EY55" s="27"/>
      <c r="EZ55" s="27"/>
      <c r="FA55" s="27"/>
      <c r="FB55" s="27"/>
      <c r="FC55" s="27"/>
      <c r="FD55" s="27"/>
      <c r="FE55" s="27"/>
      <c r="FF55" s="27"/>
      <c r="FG55" s="27"/>
      <c r="FH55" s="27"/>
      <c r="FI55" s="27"/>
      <c r="FJ55" s="27"/>
      <c r="FK55" s="27"/>
      <c r="FL55" s="27"/>
      <c r="FM55" s="27"/>
      <c r="FN55" s="27"/>
      <c r="FO55" s="27"/>
      <c r="FP55" s="27"/>
      <c r="FQ55" s="27"/>
      <c r="FR55" s="27"/>
      <c r="FS55" s="27"/>
      <c r="FT55" s="27"/>
      <c r="FU55" s="27"/>
      <c r="FV55" s="27"/>
      <c r="FW55" s="27"/>
      <c r="FX55" s="27"/>
      <c r="FY55" s="27"/>
      <c r="FZ55" s="27"/>
      <c r="GA55" s="27"/>
      <c r="GB55" s="27"/>
      <c r="GC55" s="27"/>
      <c r="GD55" s="27"/>
      <c r="GE55" s="27"/>
      <c r="GF55" s="27"/>
      <c r="GG55" s="27"/>
      <c r="GH55" s="27"/>
      <c r="GI55" s="27"/>
      <c r="GJ55" s="27"/>
      <c r="GK55" s="27"/>
      <c r="GL55" s="27"/>
      <c r="GM55" s="27"/>
      <c r="GN55" s="27"/>
      <c r="GO55" s="27"/>
      <c r="GP55" s="27"/>
      <c r="GQ55" s="27"/>
      <c r="GR55" s="27"/>
      <c r="GS55" s="27"/>
      <c r="GT55" s="27"/>
      <c r="GU55" s="27"/>
      <c r="GV55" s="27"/>
      <c r="GW55" s="27"/>
      <c r="GX55" s="27"/>
      <c r="GY55" s="27"/>
      <c r="GZ55" s="27"/>
      <c r="HA55" s="27"/>
      <c r="HB55" s="27"/>
      <c r="HC55" s="27"/>
      <c r="HD55" s="27"/>
      <c r="HE55" s="27"/>
      <c r="HF55" s="27"/>
      <c r="HG55" s="27"/>
      <c r="HH55" s="27"/>
      <c r="HI55" s="27"/>
      <c r="HJ55" s="27"/>
      <c r="HK55" s="27"/>
      <c r="HL55" s="27"/>
      <c r="HM55" s="27"/>
      <c r="HN55" s="27"/>
      <c r="HO55" s="27"/>
      <c r="HP55" s="27"/>
      <c r="HQ55" s="27"/>
      <c r="HR55" s="27"/>
      <c r="HS55" s="27"/>
      <c r="HT55" s="27"/>
      <c r="HU55" s="27"/>
      <c r="HV55" s="27"/>
      <c r="HW55" s="27"/>
      <c r="HX55" s="27"/>
      <c r="HY55" s="27"/>
      <c r="HZ55" s="27"/>
      <c r="IA55" s="27"/>
      <c r="IB55" s="27"/>
      <c r="IC55" s="27"/>
      <c r="ID55" s="27"/>
      <c r="IE55" s="27"/>
      <c r="IF55" s="27"/>
      <c r="IG55" s="27"/>
      <c r="IH55" s="27"/>
      <c r="II55" s="27"/>
      <c r="IJ55" s="27"/>
      <c r="IK55" s="27"/>
      <c r="IL55" s="27"/>
      <c r="IM55" s="27"/>
      <c r="IN55" s="27"/>
      <c r="IO55" s="27"/>
      <c r="IP55" s="27"/>
      <c r="IQ55" s="27"/>
      <c r="IR55" s="27"/>
      <c r="IS55" s="27"/>
      <c r="IT55" s="27"/>
      <c r="IU55" s="27"/>
      <c r="IV55" s="27"/>
      <c r="IW55" s="27"/>
      <c r="IX55" s="27"/>
      <c r="IY55" s="27"/>
      <c r="IZ55" s="27"/>
      <c r="JA55" s="27"/>
      <c r="JB55" s="27"/>
      <c r="JC55" s="27"/>
      <c r="JD55" s="27"/>
      <c r="JE55" s="27"/>
      <c r="JF55" s="27"/>
      <c r="JG55" s="27"/>
      <c r="JH55" s="27"/>
      <c r="JI55" s="27"/>
      <c r="JJ55" s="27"/>
      <c r="JK55" s="27"/>
      <c r="JL55" s="27"/>
      <c r="JM55" s="27"/>
      <c r="JN55" s="27"/>
      <c r="JO55" s="27"/>
      <c r="JP55" s="27"/>
      <c r="JQ55" s="27"/>
      <c r="JR55" s="27"/>
      <c r="JS55" s="27"/>
      <c r="JT55" s="27"/>
      <c r="JU55" s="27"/>
      <c r="JV55" s="27"/>
      <c r="JW55" s="27"/>
      <c r="JX55" s="27"/>
      <c r="JY55" s="27"/>
      <c r="JZ55" s="27"/>
      <c r="KA55" s="27"/>
      <c r="KB55" s="27"/>
      <c r="KC55" s="27"/>
      <c r="KD55" s="27"/>
      <c r="KE55" s="27"/>
      <c r="KF55" s="27"/>
      <c r="KG55" s="27"/>
      <c r="KH55" s="27"/>
      <c r="KI55" s="27"/>
      <c r="KJ55" s="27"/>
      <c r="KK55" s="27"/>
      <c r="KL55" s="27"/>
      <c r="KM55" s="27"/>
      <c r="KN55" s="27"/>
      <c r="KO55" s="27"/>
      <c r="KP55" s="27"/>
      <c r="KQ55" s="27"/>
      <c r="KR55" s="27"/>
      <c r="KS55" s="27"/>
      <c r="KT55" s="27"/>
      <c r="KU55" s="27"/>
      <c r="KV55" s="27"/>
      <c r="KW55" s="27"/>
      <c r="KX55" s="27"/>
      <c r="KY55" s="27"/>
      <c r="KZ55" s="27"/>
      <c r="LA55" s="27"/>
      <c r="LB55" s="27"/>
      <c r="LC55" s="27"/>
      <c r="LD55" s="27"/>
      <c r="LE55" s="27"/>
      <c r="LF55" s="27"/>
      <c r="LG55" s="27"/>
      <c r="LH55" s="27"/>
      <c r="LI55" s="27"/>
      <c r="LJ55" s="27"/>
      <c r="LK55" s="27"/>
      <c r="LL55" s="27"/>
      <c r="LM55" s="27"/>
      <c r="LN55" s="27"/>
      <c r="LO55" s="27"/>
      <c r="LP55" s="27"/>
      <c r="LQ55" s="27"/>
      <c r="LR55" s="27"/>
      <c r="LS55" s="27"/>
      <c r="LT55" s="27"/>
      <c r="LU55" s="27"/>
      <c r="LV55" s="27"/>
      <c r="LW55" s="27"/>
      <c r="LX55" s="27"/>
      <c r="LY55" s="27"/>
      <c r="LZ55" s="27"/>
      <c r="MA55" s="27"/>
      <c r="MB55" s="27"/>
      <c r="MC55" s="27"/>
      <c r="MD55" s="27"/>
      <c r="ME55" s="27"/>
      <c r="MF55" s="27"/>
      <c r="MG55" s="27"/>
      <c r="MH55" s="27"/>
      <c r="MI55" s="27"/>
      <c r="MJ55" s="27"/>
      <c r="MK55" s="27"/>
      <c r="ML55" s="27"/>
      <c r="MM55" s="27"/>
    </row>
    <row r="56" spans="1:351" s="45" customFormat="1" x14ac:dyDescent="0.3">
      <c r="A56" s="52" t="s">
        <v>208</v>
      </c>
      <c r="B56" s="126"/>
      <c r="C56" s="104">
        <f t="shared" si="6"/>
        <v>7</v>
      </c>
      <c r="D56" s="126"/>
      <c r="E56" s="126"/>
      <c r="F56" s="75"/>
      <c r="G56" s="75" t="s">
        <v>208</v>
      </c>
      <c r="H56" s="75"/>
      <c r="I56" s="75"/>
      <c r="J56" s="75"/>
      <c r="K56" s="75"/>
      <c r="L56" s="75"/>
      <c r="M56" s="75"/>
      <c r="N56" s="75"/>
      <c r="O56" s="75"/>
      <c r="P56" s="75" t="s">
        <v>208</v>
      </c>
      <c r="Q56" s="75" t="s">
        <v>208</v>
      </c>
      <c r="R56" s="75" t="s">
        <v>208</v>
      </c>
      <c r="S56" s="75"/>
      <c r="T56" s="75" t="s">
        <v>208</v>
      </c>
      <c r="U56" s="75"/>
      <c r="V56" s="75"/>
      <c r="W56" s="75" t="s">
        <v>208</v>
      </c>
      <c r="X56" s="75"/>
      <c r="Y56" s="75"/>
      <c r="Z56" s="75"/>
      <c r="AA56" s="75"/>
      <c r="AB56" s="75"/>
      <c r="AC56" s="75"/>
      <c r="AD56" s="75" t="s">
        <v>208</v>
      </c>
      <c r="AE56" s="75"/>
      <c r="AF56" s="75"/>
      <c r="AG56" s="75"/>
      <c r="AH56" s="75"/>
      <c r="AI56" s="75"/>
      <c r="AJ56" s="75"/>
      <c r="AK56" s="75"/>
      <c r="AL56" s="93"/>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27"/>
      <c r="DY56" s="27"/>
      <c r="DZ56" s="27"/>
      <c r="EA56" s="27"/>
      <c r="EB56" s="27"/>
      <c r="EC56" s="27"/>
      <c r="ED56" s="27"/>
      <c r="EE56" s="27"/>
      <c r="EF56" s="27"/>
      <c r="EG56" s="27"/>
      <c r="EH56" s="27"/>
      <c r="EI56" s="27"/>
      <c r="EJ56" s="27"/>
      <c r="EK56" s="27"/>
      <c r="EL56" s="27"/>
      <c r="EM56" s="27"/>
      <c r="EN56" s="27"/>
      <c r="EO56" s="27"/>
      <c r="EP56" s="27"/>
      <c r="EQ56" s="27"/>
      <c r="ER56" s="27"/>
      <c r="ES56" s="27"/>
      <c r="ET56" s="27"/>
      <c r="EU56" s="27"/>
      <c r="EV56" s="27"/>
      <c r="EW56" s="27"/>
      <c r="EX56" s="27"/>
      <c r="EY56" s="27"/>
      <c r="EZ56" s="27"/>
      <c r="FA56" s="27"/>
      <c r="FB56" s="27"/>
      <c r="FC56" s="27"/>
      <c r="FD56" s="27"/>
      <c r="FE56" s="27"/>
      <c r="FF56" s="27"/>
      <c r="FG56" s="27"/>
      <c r="FH56" s="27"/>
      <c r="FI56" s="27"/>
      <c r="FJ56" s="27"/>
      <c r="FK56" s="27"/>
      <c r="FL56" s="27"/>
      <c r="FM56" s="27"/>
      <c r="FN56" s="27"/>
      <c r="FO56" s="27"/>
      <c r="FP56" s="27"/>
      <c r="FQ56" s="27"/>
      <c r="FR56" s="27"/>
      <c r="FS56" s="27"/>
      <c r="FT56" s="27"/>
      <c r="FU56" s="27"/>
      <c r="FV56" s="27"/>
      <c r="FW56" s="27"/>
      <c r="FX56" s="27"/>
      <c r="FY56" s="27"/>
      <c r="FZ56" s="27"/>
      <c r="GA56" s="27"/>
      <c r="GB56" s="27"/>
      <c r="GC56" s="27"/>
      <c r="GD56" s="27"/>
      <c r="GE56" s="27"/>
      <c r="GF56" s="27"/>
      <c r="GG56" s="27"/>
      <c r="GH56" s="27"/>
      <c r="GI56" s="27"/>
      <c r="GJ56" s="27"/>
      <c r="GK56" s="27"/>
      <c r="GL56" s="27"/>
      <c r="GM56" s="27"/>
      <c r="GN56" s="27"/>
      <c r="GO56" s="27"/>
      <c r="GP56" s="27"/>
      <c r="GQ56" s="27"/>
      <c r="GR56" s="27"/>
      <c r="GS56" s="27"/>
      <c r="GT56" s="27"/>
      <c r="GU56" s="27"/>
      <c r="GV56" s="27"/>
      <c r="GW56" s="27"/>
      <c r="GX56" s="27"/>
      <c r="GY56" s="27"/>
      <c r="GZ56" s="27"/>
      <c r="HA56" s="27"/>
      <c r="HB56" s="27"/>
      <c r="HC56" s="27"/>
      <c r="HD56" s="27"/>
      <c r="HE56" s="27"/>
      <c r="HF56" s="27"/>
      <c r="HG56" s="27"/>
      <c r="HH56" s="27"/>
      <c r="HI56" s="27"/>
      <c r="HJ56" s="27"/>
      <c r="HK56" s="27"/>
      <c r="HL56" s="27"/>
      <c r="HM56" s="27"/>
      <c r="HN56" s="27"/>
      <c r="HO56" s="27"/>
      <c r="HP56" s="27"/>
      <c r="HQ56" s="27"/>
      <c r="HR56" s="27"/>
      <c r="HS56" s="27"/>
      <c r="HT56" s="27"/>
      <c r="HU56" s="27"/>
      <c r="HV56" s="27"/>
      <c r="HW56" s="27"/>
      <c r="HX56" s="27"/>
      <c r="HY56" s="27"/>
      <c r="HZ56" s="27"/>
      <c r="IA56" s="27"/>
      <c r="IB56" s="27"/>
      <c r="IC56" s="27"/>
      <c r="ID56" s="27"/>
      <c r="IE56" s="27"/>
      <c r="IF56" s="27"/>
      <c r="IG56" s="27"/>
      <c r="IH56" s="27"/>
      <c r="II56" s="27"/>
      <c r="IJ56" s="27"/>
      <c r="IK56" s="27"/>
      <c r="IL56" s="27"/>
      <c r="IM56" s="27"/>
      <c r="IN56" s="27"/>
      <c r="IO56" s="27"/>
      <c r="IP56" s="27"/>
      <c r="IQ56" s="27"/>
      <c r="IR56" s="27"/>
      <c r="IS56" s="27"/>
      <c r="IT56" s="27"/>
      <c r="IU56" s="27"/>
      <c r="IV56" s="27"/>
      <c r="IW56" s="27"/>
      <c r="IX56" s="27"/>
      <c r="IY56" s="27"/>
      <c r="IZ56" s="27"/>
      <c r="JA56" s="27"/>
      <c r="JB56" s="27"/>
      <c r="JC56" s="27"/>
      <c r="JD56" s="27"/>
      <c r="JE56" s="27"/>
      <c r="JF56" s="27"/>
      <c r="JG56" s="27"/>
      <c r="JH56" s="27"/>
      <c r="JI56" s="27"/>
      <c r="JJ56" s="27"/>
      <c r="JK56" s="27"/>
      <c r="JL56" s="27"/>
      <c r="JM56" s="27"/>
      <c r="JN56" s="27"/>
      <c r="JO56" s="27"/>
      <c r="JP56" s="27"/>
      <c r="JQ56" s="27"/>
      <c r="JR56" s="27"/>
      <c r="JS56" s="27"/>
      <c r="JT56" s="27"/>
      <c r="JU56" s="27"/>
      <c r="JV56" s="27"/>
      <c r="JW56" s="27"/>
      <c r="JX56" s="27"/>
      <c r="JY56" s="27"/>
      <c r="JZ56" s="27"/>
      <c r="KA56" s="27"/>
      <c r="KB56" s="27"/>
      <c r="KC56" s="27"/>
      <c r="KD56" s="27"/>
      <c r="KE56" s="27"/>
      <c r="KF56" s="27"/>
      <c r="KG56" s="27"/>
      <c r="KH56" s="27"/>
      <c r="KI56" s="27"/>
      <c r="KJ56" s="27"/>
      <c r="KK56" s="27"/>
      <c r="KL56" s="27"/>
      <c r="KM56" s="27"/>
      <c r="KN56" s="27"/>
      <c r="KO56" s="27"/>
      <c r="KP56" s="27"/>
      <c r="KQ56" s="27"/>
      <c r="KR56" s="27"/>
      <c r="KS56" s="27"/>
      <c r="KT56" s="27"/>
      <c r="KU56" s="27"/>
      <c r="KV56" s="27"/>
      <c r="KW56" s="27"/>
      <c r="KX56" s="27"/>
      <c r="KY56" s="27"/>
      <c r="KZ56" s="27"/>
      <c r="LA56" s="27"/>
      <c r="LB56" s="27"/>
      <c r="LC56" s="27"/>
      <c r="LD56" s="27"/>
      <c r="LE56" s="27"/>
      <c r="LF56" s="27"/>
      <c r="LG56" s="27"/>
      <c r="LH56" s="27"/>
      <c r="LI56" s="27"/>
      <c r="LJ56" s="27"/>
      <c r="LK56" s="27"/>
      <c r="LL56" s="27"/>
      <c r="LM56" s="27"/>
      <c r="LN56" s="27"/>
      <c r="LO56" s="27"/>
      <c r="LP56" s="27"/>
      <c r="LQ56" s="27"/>
      <c r="LR56" s="27"/>
      <c r="LS56" s="27"/>
      <c r="LT56" s="27"/>
      <c r="LU56" s="27"/>
      <c r="LV56" s="27"/>
      <c r="LW56" s="27"/>
      <c r="LX56" s="27"/>
      <c r="LY56" s="27"/>
      <c r="LZ56" s="27"/>
      <c r="MA56" s="27"/>
      <c r="MB56" s="27"/>
      <c r="MC56" s="27"/>
      <c r="MD56" s="27"/>
      <c r="ME56" s="27"/>
      <c r="MF56" s="27"/>
      <c r="MG56" s="27"/>
      <c r="MH56" s="27"/>
      <c r="MI56" s="27"/>
      <c r="MJ56" s="27"/>
      <c r="MK56" s="27"/>
      <c r="ML56" s="27"/>
      <c r="MM56" s="27"/>
    </row>
    <row r="57" spans="1:351" s="45" customFormat="1" x14ac:dyDescent="0.3">
      <c r="A57" s="52" t="s">
        <v>209</v>
      </c>
      <c r="B57" s="126"/>
      <c r="C57" s="104">
        <f t="shared" si="6"/>
        <v>6</v>
      </c>
      <c r="D57" s="126"/>
      <c r="E57" s="126"/>
      <c r="F57" s="75" t="s">
        <v>209</v>
      </c>
      <c r="G57" s="75" t="s">
        <v>209</v>
      </c>
      <c r="H57" s="75"/>
      <c r="I57" s="75"/>
      <c r="J57" s="75"/>
      <c r="K57" s="75"/>
      <c r="L57" s="75"/>
      <c r="M57" s="75"/>
      <c r="N57" s="75"/>
      <c r="O57" s="75" t="s">
        <v>209</v>
      </c>
      <c r="P57" s="75"/>
      <c r="Q57" s="75"/>
      <c r="R57" s="75"/>
      <c r="S57" s="75"/>
      <c r="T57" s="75" t="s">
        <v>209</v>
      </c>
      <c r="U57" s="75"/>
      <c r="V57" s="75"/>
      <c r="W57" s="75" t="s">
        <v>209</v>
      </c>
      <c r="X57" s="75"/>
      <c r="Y57" s="75"/>
      <c r="Z57" s="75"/>
      <c r="AA57" s="75"/>
      <c r="AB57" s="75"/>
      <c r="AC57" s="75"/>
      <c r="AD57" s="75"/>
      <c r="AE57" s="75"/>
      <c r="AF57" s="75" t="s">
        <v>209</v>
      </c>
      <c r="AG57" s="75"/>
      <c r="AH57" s="75"/>
      <c r="AI57" s="75"/>
      <c r="AJ57" s="75"/>
      <c r="AK57" s="75"/>
      <c r="AL57" s="93"/>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GO57" s="27"/>
      <c r="GP57" s="27"/>
      <c r="GQ57" s="27"/>
      <c r="GR57" s="27"/>
      <c r="GS57" s="27"/>
      <c r="GT57" s="27"/>
      <c r="GU57" s="27"/>
      <c r="GV57" s="27"/>
      <c r="GW57" s="27"/>
      <c r="GX57" s="27"/>
      <c r="GY57" s="27"/>
      <c r="GZ57" s="27"/>
      <c r="HA57" s="27"/>
      <c r="HB57" s="27"/>
      <c r="HC57" s="27"/>
      <c r="HD57" s="27"/>
      <c r="HE57" s="27"/>
      <c r="HF57" s="27"/>
      <c r="HG57" s="27"/>
      <c r="HH57" s="27"/>
      <c r="HI57" s="27"/>
      <c r="HJ57" s="27"/>
      <c r="HK57" s="27"/>
      <c r="HL57" s="27"/>
      <c r="HM57" s="27"/>
      <c r="HN57" s="27"/>
      <c r="HO57" s="27"/>
      <c r="HP57" s="27"/>
      <c r="HQ57" s="27"/>
      <c r="HR57" s="27"/>
      <c r="HS57" s="27"/>
      <c r="HT57" s="27"/>
      <c r="HU57" s="27"/>
      <c r="HV57" s="27"/>
      <c r="HW57" s="27"/>
      <c r="HX57" s="27"/>
      <c r="HY57" s="27"/>
      <c r="HZ57" s="27"/>
      <c r="IA57" s="27"/>
      <c r="IB57" s="27"/>
      <c r="IC57" s="27"/>
      <c r="ID57" s="27"/>
      <c r="IE57" s="27"/>
      <c r="IF57" s="27"/>
      <c r="IG57" s="27"/>
      <c r="IH57" s="27"/>
      <c r="II57" s="27"/>
      <c r="IJ57" s="27"/>
      <c r="IK57" s="27"/>
      <c r="IL57" s="27"/>
      <c r="IM57" s="27"/>
      <c r="IN57" s="27"/>
      <c r="IO57" s="27"/>
      <c r="IP57" s="27"/>
      <c r="IQ57" s="27"/>
      <c r="IR57" s="27"/>
      <c r="IS57" s="27"/>
      <c r="IT57" s="27"/>
      <c r="IU57" s="27"/>
      <c r="IV57" s="27"/>
      <c r="IW57" s="27"/>
      <c r="IX57" s="27"/>
      <c r="IY57" s="27"/>
      <c r="IZ57" s="27"/>
      <c r="JA57" s="27"/>
      <c r="JB57" s="27"/>
      <c r="JC57" s="27"/>
      <c r="JD57" s="27"/>
      <c r="JE57" s="27"/>
      <c r="JF57" s="27"/>
      <c r="JG57" s="27"/>
      <c r="JH57" s="27"/>
      <c r="JI57" s="27"/>
      <c r="JJ57" s="27"/>
      <c r="JK57" s="27"/>
      <c r="JL57" s="27"/>
      <c r="JM57" s="27"/>
      <c r="JN57" s="27"/>
      <c r="JO57" s="27"/>
      <c r="JP57" s="27"/>
      <c r="JQ57" s="27"/>
      <c r="JR57" s="27"/>
      <c r="JS57" s="27"/>
      <c r="JT57" s="27"/>
      <c r="JU57" s="27"/>
      <c r="JV57" s="27"/>
      <c r="JW57" s="27"/>
      <c r="JX57" s="27"/>
      <c r="JY57" s="27"/>
      <c r="JZ57" s="27"/>
      <c r="KA57" s="27"/>
      <c r="KB57" s="27"/>
      <c r="KC57" s="27"/>
      <c r="KD57" s="27"/>
      <c r="KE57" s="27"/>
      <c r="KF57" s="27"/>
      <c r="KG57" s="27"/>
      <c r="KH57" s="27"/>
      <c r="KI57" s="27"/>
      <c r="KJ57" s="27"/>
      <c r="KK57" s="27"/>
      <c r="KL57" s="27"/>
      <c r="KM57" s="27"/>
      <c r="KN57" s="27"/>
      <c r="KO57" s="27"/>
      <c r="KP57" s="27"/>
      <c r="KQ57" s="27"/>
      <c r="KR57" s="27"/>
      <c r="KS57" s="27"/>
      <c r="KT57" s="27"/>
      <c r="KU57" s="27"/>
      <c r="KV57" s="27"/>
      <c r="KW57" s="27"/>
      <c r="KX57" s="27"/>
      <c r="KY57" s="27"/>
      <c r="KZ57" s="27"/>
      <c r="LA57" s="27"/>
      <c r="LB57" s="27"/>
      <c r="LC57" s="27"/>
      <c r="LD57" s="27"/>
      <c r="LE57" s="27"/>
      <c r="LF57" s="27"/>
      <c r="LG57" s="27"/>
      <c r="LH57" s="27"/>
      <c r="LI57" s="27"/>
      <c r="LJ57" s="27"/>
      <c r="LK57" s="27"/>
      <c r="LL57" s="27"/>
      <c r="LM57" s="27"/>
      <c r="LN57" s="27"/>
      <c r="LO57" s="27"/>
      <c r="LP57" s="27"/>
      <c r="LQ57" s="27"/>
      <c r="LR57" s="27"/>
      <c r="LS57" s="27"/>
      <c r="LT57" s="27"/>
      <c r="LU57" s="27"/>
      <c r="LV57" s="27"/>
      <c r="LW57" s="27"/>
      <c r="LX57" s="27"/>
      <c r="LY57" s="27"/>
      <c r="LZ57" s="27"/>
      <c r="MA57" s="27"/>
      <c r="MB57" s="27"/>
      <c r="MC57" s="27"/>
      <c r="MD57" s="27"/>
      <c r="ME57" s="27"/>
      <c r="MF57" s="27"/>
      <c r="MG57" s="27"/>
      <c r="MH57" s="27"/>
      <c r="MI57" s="27"/>
      <c r="MJ57" s="27"/>
      <c r="MK57" s="27"/>
      <c r="ML57" s="27"/>
      <c r="MM57" s="27"/>
    </row>
    <row r="58" spans="1:351" s="45" customFormat="1" x14ac:dyDescent="0.3">
      <c r="A58" s="52" t="s">
        <v>210</v>
      </c>
      <c r="B58" s="126"/>
      <c r="C58" s="104">
        <f t="shared" si="6"/>
        <v>6</v>
      </c>
      <c r="D58" s="126"/>
      <c r="E58" s="126"/>
      <c r="F58" s="75"/>
      <c r="G58" s="75"/>
      <c r="H58" s="75" t="s">
        <v>210</v>
      </c>
      <c r="I58" s="75"/>
      <c r="J58" s="75"/>
      <c r="K58" s="75"/>
      <c r="L58" s="75"/>
      <c r="M58" s="75"/>
      <c r="N58" s="75" t="s">
        <v>210</v>
      </c>
      <c r="O58" s="75"/>
      <c r="P58" s="75"/>
      <c r="Q58" s="75"/>
      <c r="R58" s="75"/>
      <c r="S58" s="75"/>
      <c r="T58" s="75"/>
      <c r="U58" s="75"/>
      <c r="V58" s="75" t="s">
        <v>210</v>
      </c>
      <c r="W58" s="75"/>
      <c r="X58" s="75"/>
      <c r="Y58" s="75"/>
      <c r="Z58" s="75"/>
      <c r="AA58" s="75"/>
      <c r="AB58" s="75"/>
      <c r="AC58" s="75"/>
      <c r="AD58" s="75"/>
      <c r="AE58" s="75"/>
      <c r="AF58" s="75"/>
      <c r="AG58" s="75" t="s">
        <v>210</v>
      </c>
      <c r="AH58" s="75" t="s">
        <v>210</v>
      </c>
      <c r="AI58" s="75"/>
      <c r="AJ58" s="75"/>
      <c r="AK58" s="75" t="s">
        <v>210</v>
      </c>
      <c r="AL58" s="93" t="s">
        <v>38</v>
      </c>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27"/>
      <c r="GQ58" s="27"/>
      <c r="GR58" s="27"/>
      <c r="GS58" s="27"/>
      <c r="GT58" s="27"/>
      <c r="GU58" s="27"/>
      <c r="GV58" s="27"/>
      <c r="GW58" s="27"/>
      <c r="GX58" s="27"/>
      <c r="GY58" s="27"/>
      <c r="GZ58" s="27"/>
      <c r="HA58" s="27"/>
      <c r="HB58" s="27"/>
      <c r="HC58" s="27"/>
      <c r="HD58" s="27"/>
      <c r="HE58" s="27"/>
      <c r="HF58" s="27"/>
      <c r="HG58" s="27"/>
      <c r="HH58" s="27"/>
      <c r="HI58" s="27"/>
      <c r="HJ58" s="27"/>
      <c r="HK58" s="27"/>
      <c r="HL58" s="27"/>
      <c r="HM58" s="27"/>
      <c r="HN58" s="27"/>
      <c r="HO58" s="27"/>
      <c r="HP58" s="27"/>
      <c r="HQ58" s="27"/>
      <c r="HR58" s="27"/>
      <c r="HS58" s="27"/>
      <c r="HT58" s="27"/>
      <c r="HU58" s="27"/>
      <c r="HV58" s="27"/>
      <c r="HW58" s="27"/>
      <c r="HX58" s="27"/>
      <c r="HY58" s="27"/>
      <c r="HZ58" s="27"/>
      <c r="IA58" s="27"/>
      <c r="IB58" s="27"/>
      <c r="IC58" s="27"/>
      <c r="ID58" s="27"/>
      <c r="IE58" s="27"/>
      <c r="IF58" s="27"/>
      <c r="IG58" s="27"/>
      <c r="IH58" s="27"/>
      <c r="II58" s="27"/>
      <c r="IJ58" s="27"/>
      <c r="IK58" s="27"/>
      <c r="IL58" s="27"/>
      <c r="IM58" s="27"/>
      <c r="IN58" s="27"/>
      <c r="IO58" s="27"/>
      <c r="IP58" s="27"/>
      <c r="IQ58" s="27"/>
      <c r="IR58" s="27"/>
      <c r="IS58" s="27"/>
      <c r="IT58" s="27"/>
      <c r="IU58" s="27"/>
      <c r="IV58" s="27"/>
      <c r="IW58" s="27"/>
      <c r="IX58" s="27"/>
      <c r="IY58" s="27"/>
      <c r="IZ58" s="27"/>
      <c r="JA58" s="27"/>
      <c r="JB58" s="27"/>
      <c r="JC58" s="27"/>
      <c r="JD58" s="27"/>
      <c r="JE58" s="27"/>
      <c r="JF58" s="27"/>
      <c r="JG58" s="27"/>
      <c r="JH58" s="27"/>
      <c r="JI58" s="27"/>
      <c r="JJ58" s="27"/>
      <c r="JK58" s="27"/>
      <c r="JL58" s="27"/>
      <c r="JM58" s="27"/>
      <c r="JN58" s="27"/>
      <c r="JO58" s="27"/>
      <c r="JP58" s="27"/>
      <c r="JQ58" s="27"/>
      <c r="JR58" s="27"/>
      <c r="JS58" s="27"/>
      <c r="JT58" s="27"/>
      <c r="JU58" s="27"/>
      <c r="JV58" s="27"/>
      <c r="JW58" s="27"/>
      <c r="JX58" s="27"/>
      <c r="JY58" s="27"/>
      <c r="JZ58" s="27"/>
      <c r="KA58" s="27"/>
      <c r="KB58" s="27"/>
      <c r="KC58" s="27"/>
      <c r="KD58" s="27"/>
      <c r="KE58" s="27"/>
      <c r="KF58" s="27"/>
      <c r="KG58" s="27"/>
      <c r="KH58" s="27"/>
      <c r="KI58" s="27"/>
      <c r="KJ58" s="27"/>
      <c r="KK58" s="27"/>
      <c r="KL58" s="27"/>
      <c r="KM58" s="27"/>
      <c r="KN58" s="27"/>
      <c r="KO58" s="27"/>
      <c r="KP58" s="27"/>
      <c r="KQ58" s="27"/>
      <c r="KR58" s="27"/>
      <c r="KS58" s="27"/>
      <c r="KT58" s="27"/>
      <c r="KU58" s="27"/>
      <c r="KV58" s="27"/>
      <c r="KW58" s="27"/>
      <c r="KX58" s="27"/>
      <c r="KY58" s="27"/>
      <c r="KZ58" s="27"/>
      <c r="LA58" s="27"/>
      <c r="LB58" s="27"/>
      <c r="LC58" s="27"/>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7"/>
      <c r="ME58" s="27"/>
      <c r="MF58" s="27"/>
      <c r="MG58" s="27"/>
      <c r="MH58" s="27"/>
      <c r="MI58" s="27"/>
      <c r="MJ58" s="27"/>
      <c r="MK58" s="27"/>
      <c r="ML58" s="27"/>
      <c r="MM58" s="27"/>
    </row>
    <row r="59" spans="1:351" s="45" customFormat="1" x14ac:dyDescent="0.3">
      <c r="A59" s="52" t="s">
        <v>55</v>
      </c>
      <c r="B59" s="126"/>
      <c r="C59" s="104">
        <f t="shared" si="6"/>
        <v>10</v>
      </c>
      <c r="D59" s="126"/>
      <c r="E59" s="126"/>
      <c r="F59" s="75"/>
      <c r="G59" s="75" t="s">
        <v>211</v>
      </c>
      <c r="H59" s="75"/>
      <c r="I59" s="75" t="s">
        <v>212</v>
      </c>
      <c r="J59" s="75" t="s">
        <v>213</v>
      </c>
      <c r="K59" s="75" t="s">
        <v>214</v>
      </c>
      <c r="L59" s="75" t="s">
        <v>215</v>
      </c>
      <c r="M59" s="75" t="s">
        <v>216</v>
      </c>
      <c r="N59" s="75"/>
      <c r="O59" s="75" t="s">
        <v>217</v>
      </c>
      <c r="P59" s="75"/>
      <c r="Q59" s="75"/>
      <c r="R59" s="75"/>
      <c r="S59" s="75"/>
      <c r="T59" s="75"/>
      <c r="U59" s="75"/>
      <c r="V59" s="75" t="s">
        <v>218</v>
      </c>
      <c r="W59" s="75"/>
      <c r="X59" s="75"/>
      <c r="Y59" s="75"/>
      <c r="Z59" s="75"/>
      <c r="AA59" s="75" t="s">
        <v>219</v>
      </c>
      <c r="AB59" s="75" t="s">
        <v>220</v>
      </c>
      <c r="AC59" s="75"/>
      <c r="AD59" s="75"/>
      <c r="AE59" s="75"/>
      <c r="AF59" s="75"/>
      <c r="AG59" s="75"/>
      <c r="AH59" s="75"/>
      <c r="AI59" s="75"/>
      <c r="AJ59" s="75"/>
      <c r="AK59" s="75"/>
      <c r="AL59" s="93"/>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row>
    <row r="60" spans="1:351" s="8" customFormat="1" ht="27" customHeight="1" x14ac:dyDescent="0.3">
      <c r="A60" s="67" t="s">
        <v>221</v>
      </c>
      <c r="B60" s="140"/>
      <c r="C60" s="140"/>
      <c r="D60" s="140"/>
      <c r="E60" s="140"/>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7"/>
      <c r="AL60" s="78"/>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4"/>
      <c r="IA60" s="4"/>
      <c r="IB60" s="4"/>
      <c r="IC60" s="4"/>
      <c r="ID60" s="4"/>
      <c r="IE60" s="4"/>
      <c r="IF60" s="4"/>
      <c r="IG60" s="4"/>
      <c r="IH60" s="4"/>
      <c r="II60" s="4"/>
      <c r="IJ60" s="4"/>
      <c r="IK60" s="4"/>
      <c r="IL60" s="4"/>
      <c r="IM60" s="4"/>
      <c r="IN60" s="4"/>
      <c r="IO60" s="4"/>
      <c r="IP60" s="4"/>
      <c r="IQ60" s="4"/>
      <c r="IR60" s="4"/>
      <c r="IS60" s="4"/>
      <c r="IT60" s="4"/>
      <c r="IU60" s="4"/>
      <c r="IV60" s="4"/>
      <c r="IW60" s="4"/>
      <c r="IX60" s="4"/>
      <c r="IY60" s="4"/>
      <c r="IZ60" s="4"/>
      <c r="JA60" s="4"/>
      <c r="JB60" s="4"/>
      <c r="JC60" s="4"/>
      <c r="JD60" s="4"/>
      <c r="JE60" s="4"/>
      <c r="JF60" s="4"/>
      <c r="JG60" s="4"/>
      <c r="JH60" s="4"/>
      <c r="JI60" s="4"/>
      <c r="JJ60" s="4"/>
      <c r="JK60" s="4"/>
      <c r="JL60" s="4"/>
      <c r="JM60" s="4"/>
      <c r="JN60" s="4"/>
      <c r="JO60" s="4"/>
      <c r="JP60" s="4"/>
      <c r="JQ60" s="4"/>
      <c r="JR60" s="4"/>
      <c r="JS60" s="4"/>
      <c r="JT60" s="4"/>
      <c r="JU60" s="4"/>
      <c r="JV60" s="4"/>
      <c r="JW60" s="4"/>
      <c r="JX60" s="4"/>
      <c r="JY60" s="4"/>
      <c r="JZ60" s="4"/>
      <c r="KA60" s="4"/>
      <c r="KB60" s="4"/>
      <c r="KC60" s="4"/>
      <c r="KD60" s="4"/>
      <c r="KE60" s="4"/>
      <c r="KF60" s="4"/>
      <c r="KG60" s="4"/>
      <c r="KH60" s="4"/>
      <c r="KI60" s="4"/>
      <c r="KJ60" s="4"/>
      <c r="KK60" s="4"/>
      <c r="KL60" s="4"/>
      <c r="KM60" s="4"/>
      <c r="KN60" s="4"/>
      <c r="KO60" s="4"/>
      <c r="KP60" s="4"/>
      <c r="KQ60" s="4"/>
      <c r="KR60" s="4"/>
      <c r="KS60" s="4"/>
      <c r="KT60" s="4"/>
      <c r="KU60" s="4"/>
      <c r="KV60" s="4"/>
      <c r="KW60" s="4"/>
      <c r="KX60" s="4"/>
      <c r="KY60" s="4"/>
      <c r="KZ60" s="4"/>
      <c r="LA60" s="4"/>
      <c r="LB60" s="4"/>
      <c r="LC60" s="4"/>
      <c r="LD60" s="4"/>
      <c r="LE60" s="4"/>
      <c r="LF60" s="4"/>
      <c r="LG60" s="4"/>
      <c r="LH60" s="4"/>
      <c r="LI60" s="4"/>
      <c r="LJ60" s="4"/>
      <c r="LK60" s="4"/>
      <c r="LL60" s="4"/>
      <c r="LM60" s="4"/>
      <c r="LN60" s="4"/>
      <c r="LO60" s="4"/>
      <c r="LP60" s="4"/>
      <c r="LQ60" s="4"/>
      <c r="LR60" s="4"/>
      <c r="LS60" s="4"/>
      <c r="LT60" s="4"/>
      <c r="LU60" s="4"/>
      <c r="LV60" s="4"/>
      <c r="LW60" s="4"/>
      <c r="LX60" s="4"/>
      <c r="LY60" s="4"/>
      <c r="LZ60" s="4"/>
      <c r="MA60" s="4"/>
      <c r="MB60" s="4"/>
      <c r="MC60" s="4"/>
      <c r="MD60" s="4"/>
      <c r="ME60" s="4"/>
      <c r="MF60" s="4"/>
      <c r="MG60" s="4"/>
      <c r="MH60" s="4"/>
      <c r="MI60" s="4"/>
      <c r="MJ60" s="4"/>
      <c r="MK60" s="4"/>
      <c r="ML60" s="4"/>
      <c r="MM60" s="4"/>
    </row>
    <row r="61" spans="1:351" s="45" customFormat="1" x14ac:dyDescent="0.3">
      <c r="A61" s="52" t="s">
        <v>222</v>
      </c>
      <c r="B61" s="126"/>
      <c r="C61" s="104">
        <f t="shared" ref="C61:C84" si="7">COUNTA(F61:AK61)</f>
        <v>6</v>
      </c>
      <c r="D61" s="126"/>
      <c r="E61" s="126"/>
      <c r="F61" s="75"/>
      <c r="G61" s="75"/>
      <c r="H61" s="75"/>
      <c r="I61" s="75"/>
      <c r="J61" s="75"/>
      <c r="K61" s="75"/>
      <c r="L61" s="75"/>
      <c r="M61" s="75"/>
      <c r="N61" s="75"/>
      <c r="O61" s="75"/>
      <c r="P61" s="75"/>
      <c r="Q61" s="75"/>
      <c r="R61" s="75" t="s">
        <v>222</v>
      </c>
      <c r="S61" s="75"/>
      <c r="T61" s="75"/>
      <c r="U61" s="75" t="s">
        <v>222</v>
      </c>
      <c r="V61" s="75"/>
      <c r="W61" s="75" t="s">
        <v>222</v>
      </c>
      <c r="X61" s="75" t="s">
        <v>222</v>
      </c>
      <c r="Y61" s="75"/>
      <c r="Z61" s="75"/>
      <c r="AA61" s="75"/>
      <c r="AB61" s="75"/>
      <c r="AC61" s="75"/>
      <c r="AD61" s="75"/>
      <c r="AE61" s="75"/>
      <c r="AF61" s="75"/>
      <c r="AG61" s="75" t="s">
        <v>222</v>
      </c>
      <c r="AH61" s="75" t="s">
        <v>222</v>
      </c>
      <c r="AI61" s="75"/>
      <c r="AJ61" s="75"/>
      <c r="AK61" s="75"/>
      <c r="AL61" s="93"/>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27"/>
      <c r="II61" s="27"/>
      <c r="IJ61" s="27"/>
      <c r="IK61" s="27"/>
      <c r="IL61" s="27"/>
      <c r="IM61" s="27"/>
      <c r="IN61" s="27"/>
      <c r="IO61" s="27"/>
      <c r="IP61" s="27"/>
      <c r="IQ61" s="27"/>
      <c r="IR61" s="27"/>
      <c r="IS61" s="27"/>
      <c r="IT61" s="27"/>
      <c r="IU61" s="27"/>
      <c r="IV61" s="27"/>
      <c r="IW61" s="27"/>
      <c r="IX61" s="27"/>
      <c r="IY61" s="27"/>
      <c r="IZ61" s="27"/>
      <c r="JA61" s="27"/>
      <c r="JB61" s="27"/>
      <c r="JC61" s="27"/>
      <c r="JD61" s="27"/>
      <c r="JE61" s="27"/>
      <c r="JF61" s="27"/>
      <c r="JG61" s="27"/>
      <c r="JH61" s="27"/>
      <c r="JI61" s="27"/>
      <c r="JJ61" s="27"/>
      <c r="JK61" s="27"/>
      <c r="JL61" s="27"/>
      <c r="JM61" s="27"/>
      <c r="JN61" s="27"/>
      <c r="JO61" s="27"/>
      <c r="JP61" s="27"/>
      <c r="JQ61" s="27"/>
      <c r="JR61" s="27"/>
      <c r="JS61" s="27"/>
      <c r="JT61" s="27"/>
      <c r="JU61" s="27"/>
      <c r="JV61" s="27"/>
      <c r="JW61" s="27"/>
      <c r="JX61" s="27"/>
      <c r="JY61" s="27"/>
      <c r="JZ61" s="27"/>
      <c r="KA61" s="27"/>
      <c r="KB61" s="27"/>
      <c r="KC61" s="27"/>
      <c r="KD61" s="27"/>
      <c r="KE61" s="27"/>
      <c r="KF61" s="27"/>
      <c r="KG61" s="27"/>
      <c r="KH61" s="27"/>
      <c r="KI61" s="27"/>
      <c r="KJ61" s="27"/>
      <c r="KK61" s="27"/>
      <c r="KL61" s="27"/>
      <c r="KM61" s="27"/>
      <c r="KN61" s="27"/>
      <c r="KO61" s="27"/>
      <c r="KP61" s="27"/>
      <c r="KQ61" s="27"/>
      <c r="KR61" s="27"/>
      <c r="KS61" s="27"/>
      <c r="KT61" s="27"/>
      <c r="KU61" s="27"/>
      <c r="KV61" s="27"/>
      <c r="KW61" s="27"/>
      <c r="KX61" s="27"/>
      <c r="KY61" s="27"/>
      <c r="KZ61" s="27"/>
      <c r="LA61" s="27"/>
      <c r="LB61" s="27"/>
      <c r="LC61" s="27"/>
      <c r="LD61" s="27"/>
      <c r="LE61" s="27"/>
      <c r="LF61" s="27"/>
      <c r="LG61" s="27"/>
      <c r="LH61" s="27"/>
      <c r="LI61" s="27"/>
      <c r="LJ61" s="27"/>
      <c r="LK61" s="27"/>
      <c r="LL61" s="27"/>
      <c r="LM61" s="27"/>
      <c r="LN61" s="27"/>
      <c r="LO61" s="27"/>
      <c r="LP61" s="27"/>
      <c r="LQ61" s="27"/>
      <c r="LR61" s="27"/>
      <c r="LS61" s="27"/>
      <c r="LT61" s="27"/>
      <c r="LU61" s="27"/>
      <c r="LV61" s="27"/>
      <c r="LW61" s="27"/>
      <c r="LX61" s="27"/>
      <c r="LY61" s="27"/>
      <c r="LZ61" s="27"/>
      <c r="MA61" s="27"/>
      <c r="MB61" s="27"/>
      <c r="MC61" s="27"/>
      <c r="MD61" s="27"/>
      <c r="ME61" s="27"/>
      <c r="MF61" s="27"/>
      <c r="MG61" s="27"/>
      <c r="MH61" s="27"/>
      <c r="MI61" s="27"/>
      <c r="MJ61" s="27"/>
      <c r="MK61" s="27"/>
      <c r="ML61" s="27"/>
      <c r="MM61" s="27"/>
    </row>
    <row r="62" spans="1:351" s="45" customFormat="1" x14ac:dyDescent="0.3">
      <c r="A62" s="52" t="s">
        <v>223</v>
      </c>
      <c r="B62" s="126"/>
      <c r="C62" s="104">
        <f t="shared" si="7"/>
        <v>3</v>
      </c>
      <c r="D62" s="126"/>
      <c r="E62" s="126"/>
      <c r="F62" s="75" t="s">
        <v>223</v>
      </c>
      <c r="G62" s="75"/>
      <c r="H62" s="75" t="s">
        <v>223</v>
      </c>
      <c r="I62" s="75"/>
      <c r="J62" s="75"/>
      <c r="K62" s="75"/>
      <c r="L62" s="75"/>
      <c r="M62" s="75"/>
      <c r="N62" s="75"/>
      <c r="O62" s="75"/>
      <c r="P62" s="75"/>
      <c r="Q62" s="75"/>
      <c r="R62" s="75"/>
      <c r="S62" s="75" t="s">
        <v>223</v>
      </c>
      <c r="T62" s="75"/>
      <c r="U62" s="75"/>
      <c r="V62" s="75"/>
      <c r="W62" s="75"/>
      <c r="X62" s="75"/>
      <c r="Y62" s="75"/>
      <c r="Z62" s="75"/>
      <c r="AA62" s="75"/>
      <c r="AB62" s="75"/>
      <c r="AC62" s="75"/>
      <c r="AD62" s="75"/>
      <c r="AE62" s="75"/>
      <c r="AF62" s="75"/>
      <c r="AG62" s="75"/>
      <c r="AH62" s="75"/>
      <c r="AI62" s="75"/>
      <c r="AJ62" s="75"/>
      <c r="AK62" s="75"/>
      <c r="AL62" s="93"/>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row>
    <row r="63" spans="1:351" s="45" customFormat="1" x14ac:dyDescent="0.3">
      <c r="A63" s="52" t="s">
        <v>224</v>
      </c>
      <c r="B63" s="126"/>
      <c r="C63" s="104">
        <f t="shared" si="7"/>
        <v>28</v>
      </c>
      <c r="D63" s="126"/>
      <c r="E63" s="126"/>
      <c r="F63" s="75" t="s">
        <v>224</v>
      </c>
      <c r="G63" s="75" t="s">
        <v>224</v>
      </c>
      <c r="H63" s="75" t="s">
        <v>224</v>
      </c>
      <c r="I63" s="75" t="s">
        <v>224</v>
      </c>
      <c r="J63" s="75" t="s">
        <v>224</v>
      </c>
      <c r="K63" s="75" t="s">
        <v>224</v>
      </c>
      <c r="L63" s="75" t="s">
        <v>224</v>
      </c>
      <c r="M63" s="75" t="s">
        <v>224</v>
      </c>
      <c r="N63" s="75" t="s">
        <v>224</v>
      </c>
      <c r="O63" s="75" t="s">
        <v>224</v>
      </c>
      <c r="P63" s="75" t="s">
        <v>224</v>
      </c>
      <c r="Q63" s="75" t="s">
        <v>224</v>
      </c>
      <c r="R63" s="75"/>
      <c r="S63" s="75" t="s">
        <v>224</v>
      </c>
      <c r="T63" s="75" t="s">
        <v>224</v>
      </c>
      <c r="U63" s="75" t="s">
        <v>224</v>
      </c>
      <c r="V63" s="75" t="s">
        <v>224</v>
      </c>
      <c r="W63" s="75"/>
      <c r="X63" s="75" t="s">
        <v>224</v>
      </c>
      <c r="Y63" s="75"/>
      <c r="Z63" s="75" t="s">
        <v>224</v>
      </c>
      <c r="AA63" s="75" t="s">
        <v>224</v>
      </c>
      <c r="AB63" s="75"/>
      <c r="AC63" s="75" t="s">
        <v>224</v>
      </c>
      <c r="AD63" s="75" t="s">
        <v>224</v>
      </c>
      <c r="AE63" s="75" t="s">
        <v>224</v>
      </c>
      <c r="AF63" s="75" t="s">
        <v>224</v>
      </c>
      <c r="AG63" s="75" t="s">
        <v>224</v>
      </c>
      <c r="AH63" s="75" t="s">
        <v>224</v>
      </c>
      <c r="AI63" s="75" t="s">
        <v>224</v>
      </c>
      <c r="AJ63" s="75" t="s">
        <v>224</v>
      </c>
      <c r="AK63" s="75" t="s">
        <v>224</v>
      </c>
      <c r="AL63" s="93" t="s">
        <v>38</v>
      </c>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c r="EK63" s="27"/>
      <c r="EL63" s="27"/>
      <c r="EM63" s="27"/>
      <c r="EN63" s="27"/>
      <c r="EO63" s="27"/>
      <c r="EP63" s="27"/>
      <c r="EQ63" s="27"/>
      <c r="ER63" s="27"/>
      <c r="ES63" s="27"/>
      <c r="ET63" s="27"/>
      <c r="EU63" s="27"/>
      <c r="EV63" s="27"/>
      <c r="EW63" s="27"/>
      <c r="EX63" s="27"/>
      <c r="EY63" s="27"/>
      <c r="EZ63" s="27"/>
      <c r="FA63" s="27"/>
      <c r="FB63" s="27"/>
      <c r="FC63" s="27"/>
      <c r="FD63" s="27"/>
      <c r="FE63" s="27"/>
      <c r="FF63" s="27"/>
      <c r="FG63" s="27"/>
      <c r="FH63" s="27"/>
      <c r="FI63" s="27"/>
      <c r="FJ63" s="27"/>
      <c r="FK63" s="27"/>
      <c r="FL63" s="27"/>
      <c r="FM63" s="27"/>
      <c r="FN63" s="27"/>
      <c r="FO63" s="27"/>
      <c r="FP63" s="27"/>
      <c r="FQ63" s="27"/>
      <c r="FR63" s="27"/>
      <c r="FS63" s="27"/>
      <c r="FT63" s="27"/>
      <c r="FU63" s="27"/>
      <c r="FV63" s="27"/>
      <c r="FW63" s="27"/>
      <c r="FX63" s="27"/>
      <c r="FY63" s="27"/>
      <c r="FZ63" s="27"/>
      <c r="GA63" s="27"/>
      <c r="GB63" s="27"/>
      <c r="GC63" s="27"/>
      <c r="GD63" s="27"/>
      <c r="GE63" s="27"/>
      <c r="GF63" s="27"/>
      <c r="GG63" s="27"/>
      <c r="GH63" s="27"/>
      <c r="GI63" s="27"/>
      <c r="GJ63" s="27"/>
      <c r="GK63" s="27"/>
      <c r="GL63" s="27"/>
      <c r="GM63" s="27"/>
      <c r="GN63" s="27"/>
      <c r="GO63" s="27"/>
      <c r="GP63" s="27"/>
      <c r="GQ63" s="27"/>
      <c r="GR63" s="27"/>
      <c r="GS63" s="27"/>
      <c r="GT63" s="27"/>
      <c r="GU63" s="27"/>
      <c r="GV63" s="27"/>
      <c r="GW63" s="27"/>
      <c r="GX63" s="27"/>
      <c r="GY63" s="27"/>
      <c r="GZ63" s="27"/>
      <c r="HA63" s="27"/>
      <c r="HB63" s="27"/>
      <c r="HC63" s="27"/>
      <c r="HD63" s="27"/>
      <c r="HE63" s="27"/>
      <c r="HF63" s="27"/>
      <c r="HG63" s="27"/>
      <c r="HH63" s="27"/>
      <c r="HI63" s="27"/>
      <c r="HJ63" s="27"/>
      <c r="HK63" s="27"/>
      <c r="HL63" s="27"/>
      <c r="HM63" s="27"/>
      <c r="HN63" s="27"/>
      <c r="HO63" s="27"/>
      <c r="HP63" s="27"/>
      <c r="HQ63" s="27"/>
      <c r="HR63" s="27"/>
      <c r="HS63" s="27"/>
      <c r="HT63" s="27"/>
      <c r="HU63" s="27"/>
      <c r="HV63" s="27"/>
      <c r="HW63" s="27"/>
      <c r="HX63" s="27"/>
      <c r="HY63" s="27"/>
      <c r="HZ63" s="27"/>
      <c r="IA63" s="27"/>
      <c r="IB63" s="27"/>
      <c r="IC63" s="27"/>
      <c r="ID63" s="27"/>
      <c r="IE63" s="27"/>
      <c r="IF63" s="27"/>
      <c r="IG63" s="27"/>
      <c r="IH63" s="27"/>
      <c r="II63" s="27"/>
      <c r="IJ63" s="27"/>
      <c r="IK63" s="27"/>
      <c r="IL63" s="27"/>
      <c r="IM63" s="27"/>
      <c r="IN63" s="27"/>
      <c r="IO63" s="27"/>
      <c r="IP63" s="27"/>
      <c r="IQ63" s="27"/>
      <c r="IR63" s="27"/>
      <c r="IS63" s="27"/>
      <c r="IT63" s="27"/>
      <c r="IU63" s="27"/>
      <c r="IV63" s="27"/>
      <c r="IW63" s="27"/>
      <c r="IX63" s="27"/>
      <c r="IY63" s="27"/>
      <c r="IZ63" s="27"/>
      <c r="JA63" s="27"/>
      <c r="JB63" s="27"/>
      <c r="JC63" s="27"/>
      <c r="JD63" s="27"/>
      <c r="JE63" s="27"/>
      <c r="JF63" s="27"/>
      <c r="JG63" s="27"/>
      <c r="JH63" s="27"/>
      <c r="JI63" s="27"/>
      <c r="JJ63" s="27"/>
      <c r="JK63" s="27"/>
      <c r="JL63" s="27"/>
      <c r="JM63" s="27"/>
      <c r="JN63" s="27"/>
      <c r="JO63" s="27"/>
      <c r="JP63" s="27"/>
      <c r="JQ63" s="27"/>
      <c r="JR63" s="27"/>
      <c r="JS63" s="27"/>
      <c r="JT63" s="27"/>
      <c r="JU63" s="27"/>
      <c r="JV63" s="27"/>
      <c r="JW63" s="27"/>
      <c r="JX63" s="27"/>
      <c r="JY63" s="27"/>
      <c r="JZ63" s="27"/>
      <c r="KA63" s="27"/>
      <c r="KB63" s="27"/>
      <c r="KC63" s="27"/>
      <c r="KD63" s="27"/>
      <c r="KE63" s="27"/>
      <c r="KF63" s="27"/>
      <c r="KG63" s="27"/>
      <c r="KH63" s="27"/>
      <c r="KI63" s="27"/>
      <c r="KJ63" s="27"/>
      <c r="KK63" s="27"/>
      <c r="KL63" s="27"/>
      <c r="KM63" s="27"/>
      <c r="KN63" s="27"/>
      <c r="KO63" s="27"/>
      <c r="KP63" s="27"/>
      <c r="KQ63" s="27"/>
      <c r="KR63" s="27"/>
      <c r="KS63" s="27"/>
      <c r="KT63" s="27"/>
      <c r="KU63" s="27"/>
      <c r="KV63" s="27"/>
      <c r="KW63" s="27"/>
      <c r="KX63" s="27"/>
      <c r="KY63" s="27"/>
      <c r="KZ63" s="27"/>
      <c r="LA63" s="27"/>
      <c r="LB63" s="27"/>
      <c r="LC63" s="27"/>
      <c r="LD63" s="27"/>
      <c r="LE63" s="27"/>
      <c r="LF63" s="27"/>
      <c r="LG63" s="27"/>
      <c r="LH63" s="27"/>
      <c r="LI63" s="27"/>
      <c r="LJ63" s="27"/>
      <c r="LK63" s="27"/>
      <c r="LL63" s="27"/>
      <c r="LM63" s="27"/>
      <c r="LN63" s="27"/>
      <c r="LO63" s="27"/>
      <c r="LP63" s="27"/>
      <c r="LQ63" s="27"/>
      <c r="LR63" s="27"/>
      <c r="LS63" s="27"/>
      <c r="LT63" s="27"/>
      <c r="LU63" s="27"/>
      <c r="LV63" s="27"/>
      <c r="LW63" s="27"/>
      <c r="LX63" s="27"/>
      <c r="LY63" s="27"/>
      <c r="LZ63" s="27"/>
      <c r="MA63" s="27"/>
      <c r="MB63" s="27"/>
      <c r="MC63" s="27"/>
      <c r="MD63" s="27"/>
      <c r="ME63" s="27"/>
      <c r="MF63" s="27"/>
      <c r="MG63" s="27"/>
      <c r="MH63" s="27"/>
      <c r="MI63" s="27"/>
      <c r="MJ63" s="27"/>
      <c r="MK63" s="27"/>
      <c r="ML63" s="27"/>
      <c r="MM63" s="27"/>
    </row>
    <row r="64" spans="1:351" s="45" customFormat="1" x14ac:dyDescent="0.3">
      <c r="A64" s="52" t="s">
        <v>225</v>
      </c>
      <c r="B64" s="126"/>
      <c r="C64" s="104">
        <f t="shared" si="7"/>
        <v>5</v>
      </c>
      <c r="D64" s="126"/>
      <c r="E64" s="126"/>
      <c r="F64" s="75"/>
      <c r="G64" s="75"/>
      <c r="H64" s="75"/>
      <c r="I64" s="75"/>
      <c r="J64" s="75"/>
      <c r="K64" s="75"/>
      <c r="L64" s="75"/>
      <c r="M64" s="75"/>
      <c r="N64" s="75"/>
      <c r="O64" s="75"/>
      <c r="P64" s="75"/>
      <c r="Q64" s="75"/>
      <c r="R64" s="75"/>
      <c r="S64" s="75" t="s">
        <v>225</v>
      </c>
      <c r="T64" s="75"/>
      <c r="U64" s="75"/>
      <c r="V64" s="75" t="s">
        <v>225</v>
      </c>
      <c r="W64" s="75"/>
      <c r="X64" s="75" t="s">
        <v>225</v>
      </c>
      <c r="Y64" s="75"/>
      <c r="Z64" s="75"/>
      <c r="AA64" s="75"/>
      <c r="AB64" s="75"/>
      <c r="AC64" s="75" t="s">
        <v>225</v>
      </c>
      <c r="AD64" s="75" t="s">
        <v>225</v>
      </c>
      <c r="AE64" s="75"/>
      <c r="AF64" s="75"/>
      <c r="AG64" s="75"/>
      <c r="AH64" s="75"/>
      <c r="AI64" s="75"/>
      <c r="AJ64" s="75"/>
      <c r="AK64" s="75"/>
      <c r="AL64" s="93"/>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c r="EI64" s="27"/>
      <c r="EJ64" s="27"/>
      <c r="EK64" s="27"/>
      <c r="EL64" s="27"/>
      <c r="EM64" s="27"/>
      <c r="EN64" s="27"/>
      <c r="EO64" s="27"/>
      <c r="EP64" s="27"/>
      <c r="EQ64" s="27"/>
      <c r="ER64" s="27"/>
      <c r="ES64" s="27"/>
      <c r="ET64" s="27"/>
      <c r="EU64" s="27"/>
      <c r="EV64" s="27"/>
      <c r="EW64" s="27"/>
      <c r="EX64" s="27"/>
      <c r="EY64" s="27"/>
      <c r="EZ64" s="27"/>
      <c r="FA64" s="27"/>
      <c r="FB64" s="27"/>
      <c r="FC64" s="27"/>
      <c r="FD64" s="27"/>
      <c r="FE64" s="27"/>
      <c r="FF64" s="27"/>
      <c r="FG64" s="27"/>
      <c r="FH64" s="27"/>
      <c r="FI64" s="27"/>
      <c r="FJ64" s="27"/>
      <c r="FK64" s="27"/>
      <c r="FL64" s="27"/>
      <c r="FM64" s="27"/>
      <c r="FN64" s="27"/>
      <c r="FO64" s="27"/>
      <c r="FP64" s="27"/>
      <c r="FQ64" s="27"/>
      <c r="FR64" s="27"/>
      <c r="FS64" s="27"/>
      <c r="FT64" s="27"/>
      <c r="FU64" s="27"/>
      <c r="FV64" s="27"/>
      <c r="FW64" s="27"/>
      <c r="FX64" s="27"/>
      <c r="FY64" s="27"/>
      <c r="FZ64" s="27"/>
      <c r="GA64" s="27"/>
      <c r="GB64" s="27"/>
      <c r="GC64" s="27"/>
      <c r="GD64" s="27"/>
      <c r="GE64" s="27"/>
      <c r="GF64" s="27"/>
      <c r="GG64" s="27"/>
      <c r="GH64" s="27"/>
      <c r="GI64" s="27"/>
      <c r="GJ64" s="27"/>
      <c r="GK64" s="27"/>
      <c r="GL64" s="27"/>
      <c r="GM64" s="27"/>
      <c r="GN64" s="27"/>
      <c r="GO64" s="27"/>
      <c r="GP64" s="27"/>
      <c r="GQ64" s="27"/>
      <c r="GR64" s="27"/>
      <c r="GS64" s="27"/>
      <c r="GT64" s="27"/>
      <c r="GU64" s="27"/>
      <c r="GV64" s="27"/>
      <c r="GW64" s="27"/>
      <c r="GX64" s="27"/>
      <c r="GY64" s="27"/>
      <c r="GZ64" s="27"/>
      <c r="HA64" s="27"/>
      <c r="HB64" s="27"/>
      <c r="HC64" s="27"/>
      <c r="HD64" s="27"/>
      <c r="HE64" s="27"/>
      <c r="HF64" s="27"/>
      <c r="HG64" s="27"/>
      <c r="HH64" s="27"/>
      <c r="HI64" s="27"/>
      <c r="HJ64" s="27"/>
      <c r="HK64" s="27"/>
      <c r="HL64" s="27"/>
      <c r="HM64" s="27"/>
      <c r="HN64" s="27"/>
      <c r="HO64" s="27"/>
      <c r="HP64" s="27"/>
      <c r="HQ64" s="27"/>
      <c r="HR64" s="27"/>
      <c r="HS64" s="27"/>
      <c r="HT64" s="27"/>
      <c r="HU64" s="27"/>
      <c r="HV64" s="27"/>
      <c r="HW64" s="27"/>
      <c r="HX64" s="27"/>
      <c r="HY64" s="27"/>
      <c r="HZ64" s="27"/>
      <c r="IA64" s="27"/>
      <c r="IB64" s="27"/>
      <c r="IC64" s="27"/>
      <c r="ID64" s="27"/>
      <c r="IE64" s="27"/>
      <c r="IF64" s="27"/>
      <c r="IG64" s="27"/>
      <c r="IH64" s="27"/>
      <c r="II64" s="27"/>
      <c r="IJ64" s="27"/>
      <c r="IK64" s="27"/>
      <c r="IL64" s="27"/>
      <c r="IM64" s="27"/>
      <c r="IN64" s="27"/>
      <c r="IO64" s="27"/>
      <c r="IP64" s="27"/>
      <c r="IQ64" s="27"/>
      <c r="IR64" s="27"/>
      <c r="IS64" s="27"/>
      <c r="IT64" s="27"/>
      <c r="IU64" s="27"/>
      <c r="IV64" s="27"/>
      <c r="IW64" s="27"/>
      <c r="IX64" s="27"/>
      <c r="IY64" s="27"/>
      <c r="IZ64" s="27"/>
      <c r="JA64" s="27"/>
      <c r="JB64" s="27"/>
      <c r="JC64" s="27"/>
      <c r="JD64" s="27"/>
      <c r="JE64" s="27"/>
      <c r="JF64" s="27"/>
      <c r="JG64" s="27"/>
      <c r="JH64" s="27"/>
      <c r="JI64" s="27"/>
      <c r="JJ64" s="27"/>
      <c r="JK64" s="27"/>
      <c r="JL64" s="27"/>
      <c r="JM64" s="27"/>
      <c r="JN64" s="27"/>
      <c r="JO64" s="27"/>
      <c r="JP64" s="27"/>
      <c r="JQ64" s="27"/>
      <c r="JR64" s="27"/>
      <c r="JS64" s="27"/>
      <c r="JT64" s="27"/>
      <c r="JU64" s="27"/>
      <c r="JV64" s="27"/>
      <c r="JW64" s="27"/>
      <c r="JX64" s="27"/>
      <c r="JY64" s="27"/>
      <c r="JZ64" s="27"/>
      <c r="KA64" s="27"/>
      <c r="KB64" s="27"/>
      <c r="KC64" s="27"/>
      <c r="KD64" s="27"/>
      <c r="KE64" s="27"/>
      <c r="KF64" s="27"/>
      <c r="KG64" s="27"/>
      <c r="KH64" s="27"/>
      <c r="KI64" s="27"/>
      <c r="KJ64" s="27"/>
      <c r="KK64" s="27"/>
      <c r="KL64" s="27"/>
      <c r="KM64" s="27"/>
      <c r="KN64" s="27"/>
      <c r="KO64" s="27"/>
      <c r="KP64" s="27"/>
      <c r="KQ64" s="27"/>
      <c r="KR64" s="27"/>
      <c r="KS64" s="27"/>
      <c r="KT64" s="27"/>
      <c r="KU64" s="27"/>
      <c r="KV64" s="27"/>
      <c r="KW64" s="27"/>
      <c r="KX64" s="27"/>
      <c r="KY64" s="27"/>
      <c r="KZ64" s="27"/>
      <c r="LA64" s="27"/>
      <c r="LB64" s="27"/>
      <c r="LC64" s="27"/>
      <c r="LD64" s="27"/>
      <c r="LE64" s="27"/>
      <c r="LF64" s="27"/>
      <c r="LG64" s="27"/>
      <c r="LH64" s="27"/>
      <c r="LI64" s="27"/>
      <c r="LJ64" s="27"/>
      <c r="LK64" s="27"/>
      <c r="LL64" s="27"/>
      <c r="LM64" s="27"/>
      <c r="LN64" s="27"/>
      <c r="LO64" s="27"/>
      <c r="LP64" s="27"/>
      <c r="LQ64" s="27"/>
      <c r="LR64" s="27"/>
      <c r="LS64" s="27"/>
      <c r="LT64" s="27"/>
      <c r="LU64" s="27"/>
      <c r="LV64" s="27"/>
      <c r="LW64" s="27"/>
      <c r="LX64" s="27"/>
      <c r="LY64" s="27"/>
      <c r="LZ64" s="27"/>
      <c r="MA64" s="27"/>
      <c r="MB64" s="27"/>
      <c r="MC64" s="27"/>
      <c r="MD64" s="27"/>
      <c r="ME64" s="27"/>
      <c r="MF64" s="27"/>
      <c r="MG64" s="27"/>
      <c r="MH64" s="27"/>
      <c r="MI64" s="27"/>
      <c r="MJ64" s="27"/>
      <c r="MK64" s="27"/>
      <c r="ML64" s="27"/>
      <c r="MM64" s="27"/>
    </row>
    <row r="65" spans="1:351" s="45" customFormat="1" x14ac:dyDescent="0.3">
      <c r="A65" s="52" t="s">
        <v>226</v>
      </c>
      <c r="B65" s="126"/>
      <c r="C65" s="104">
        <f t="shared" si="7"/>
        <v>10</v>
      </c>
      <c r="D65" s="126"/>
      <c r="E65" s="126"/>
      <c r="F65" s="75"/>
      <c r="G65" s="75" t="s">
        <v>226</v>
      </c>
      <c r="H65" s="75" t="s">
        <v>226</v>
      </c>
      <c r="I65" s="75"/>
      <c r="J65" s="75"/>
      <c r="K65" s="75" t="s">
        <v>226</v>
      </c>
      <c r="L65" s="75"/>
      <c r="M65" s="75"/>
      <c r="N65" s="75"/>
      <c r="O65" s="75" t="s">
        <v>226</v>
      </c>
      <c r="P65" s="75"/>
      <c r="Q65" s="75"/>
      <c r="R65" s="75"/>
      <c r="S65" s="75" t="s">
        <v>226</v>
      </c>
      <c r="T65" s="75"/>
      <c r="U65" s="75"/>
      <c r="V65" s="75"/>
      <c r="W65" s="75"/>
      <c r="X65" s="75" t="s">
        <v>226</v>
      </c>
      <c r="Y65" s="75"/>
      <c r="Z65" s="75"/>
      <c r="AA65" s="75"/>
      <c r="AB65" s="75"/>
      <c r="AC65" s="75" t="s">
        <v>226</v>
      </c>
      <c r="AD65" s="75" t="s">
        <v>226</v>
      </c>
      <c r="AE65" s="75"/>
      <c r="AF65" s="75"/>
      <c r="AG65" s="75"/>
      <c r="AH65" s="75"/>
      <c r="AI65" s="75" t="s">
        <v>226</v>
      </c>
      <c r="AJ65" s="75" t="s">
        <v>226</v>
      </c>
      <c r="AK65" s="75"/>
      <c r="AL65" s="93"/>
      <c r="AM65" s="27"/>
      <c r="AN65" s="27"/>
      <c r="AO65" s="27"/>
      <c r="AP65" s="27"/>
      <c r="AQ65" s="27"/>
      <c r="AR65" s="27"/>
      <c r="AS65" s="27"/>
      <c r="AT65" s="27"/>
      <c r="AU65" s="27"/>
      <c r="AV65" s="27"/>
      <c r="AW65" s="27"/>
      <c r="AX65" s="27"/>
      <c r="AY65" s="27"/>
      <c r="AZ65" s="27"/>
      <c r="BA65" s="27"/>
      <c r="BB65" s="27"/>
      <c r="BC65" s="27"/>
      <c r="BD65" s="27"/>
      <c r="BE65" s="27"/>
      <c r="BF65" s="27"/>
      <c r="BG65" s="27"/>
      <c r="BH65" s="27"/>
      <c r="BI65" s="27"/>
      <c r="BJ65" s="27"/>
      <c r="BK65" s="27"/>
      <c r="BL65" s="27"/>
      <c r="BM65" s="27"/>
      <c r="BN65" s="27"/>
      <c r="BO65" s="27"/>
      <c r="BP65" s="27"/>
      <c r="BQ65" s="27"/>
      <c r="BR65" s="27"/>
      <c r="BS65" s="27"/>
      <c r="BT65" s="27"/>
      <c r="BU65" s="27"/>
      <c r="BV65" s="27"/>
      <c r="BW65" s="27"/>
      <c r="BX65" s="27"/>
      <c r="BY65" s="27"/>
      <c r="BZ65" s="27"/>
      <c r="CA65" s="27"/>
      <c r="CB65" s="27"/>
      <c r="CC65" s="27"/>
      <c r="CD65" s="27"/>
      <c r="CE65" s="27"/>
      <c r="CF65" s="27"/>
      <c r="CG65" s="27"/>
      <c r="CH65" s="27"/>
      <c r="CI65" s="27"/>
      <c r="CJ65" s="27"/>
      <c r="CK65" s="27"/>
      <c r="CL65" s="27"/>
      <c r="CM65" s="27"/>
      <c r="CN65" s="27"/>
      <c r="CO65" s="27"/>
      <c r="CP65" s="27"/>
      <c r="CQ65" s="27"/>
      <c r="CR65" s="27"/>
      <c r="CS65" s="27"/>
      <c r="CT65" s="27"/>
      <c r="CU65" s="27"/>
      <c r="CV65" s="27"/>
      <c r="CW65" s="27"/>
      <c r="CX65" s="27"/>
      <c r="CY65" s="27"/>
      <c r="CZ65" s="27"/>
      <c r="DA65" s="27"/>
      <c r="DB65" s="27"/>
      <c r="DC65" s="27"/>
      <c r="DD65" s="27"/>
      <c r="DE65" s="27"/>
      <c r="DF65" s="27"/>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27"/>
      <c r="GM65" s="27"/>
      <c r="GN65" s="27"/>
      <c r="GO65" s="27"/>
      <c r="GP65" s="27"/>
      <c r="GQ65" s="27"/>
      <c r="GR65" s="27"/>
      <c r="GS65" s="27"/>
      <c r="GT65" s="27"/>
      <c r="GU65" s="27"/>
      <c r="GV65" s="27"/>
      <c r="GW65" s="27"/>
      <c r="GX65" s="27"/>
      <c r="GY65" s="27"/>
      <c r="GZ65" s="27"/>
      <c r="HA65" s="27"/>
      <c r="HB65" s="27"/>
      <c r="HC65" s="27"/>
      <c r="HD65" s="27"/>
      <c r="HE65" s="27"/>
      <c r="HF65" s="27"/>
      <c r="HG65" s="27"/>
      <c r="HH65" s="27"/>
      <c r="HI65" s="27"/>
      <c r="HJ65" s="27"/>
      <c r="HK65" s="27"/>
      <c r="HL65" s="27"/>
      <c r="HM65" s="27"/>
      <c r="HN65" s="27"/>
      <c r="HO65" s="27"/>
      <c r="HP65" s="27"/>
      <c r="HQ65" s="27"/>
      <c r="HR65" s="27"/>
      <c r="HS65" s="27"/>
      <c r="HT65" s="27"/>
      <c r="HU65" s="27"/>
      <c r="HV65" s="27"/>
      <c r="HW65" s="27"/>
      <c r="HX65" s="27"/>
      <c r="HY65" s="27"/>
      <c r="HZ65" s="27"/>
      <c r="IA65" s="27"/>
      <c r="IB65" s="27"/>
      <c r="IC65" s="27"/>
      <c r="ID65" s="27"/>
      <c r="IE65" s="27"/>
      <c r="IF65" s="27"/>
      <c r="IG65" s="27"/>
      <c r="IH65" s="27"/>
      <c r="II65" s="27"/>
      <c r="IJ65" s="27"/>
      <c r="IK65" s="27"/>
      <c r="IL65" s="27"/>
      <c r="IM65" s="27"/>
      <c r="IN65" s="27"/>
      <c r="IO65" s="27"/>
      <c r="IP65" s="27"/>
      <c r="IQ65" s="27"/>
      <c r="IR65" s="27"/>
      <c r="IS65" s="27"/>
      <c r="IT65" s="27"/>
      <c r="IU65" s="27"/>
      <c r="IV65" s="27"/>
      <c r="IW65" s="27"/>
      <c r="IX65" s="27"/>
      <c r="IY65" s="27"/>
      <c r="IZ65" s="27"/>
      <c r="JA65" s="27"/>
      <c r="JB65" s="27"/>
      <c r="JC65" s="27"/>
      <c r="JD65" s="27"/>
      <c r="JE65" s="27"/>
      <c r="JF65" s="27"/>
      <c r="JG65" s="27"/>
      <c r="JH65" s="27"/>
      <c r="JI65" s="27"/>
      <c r="JJ65" s="27"/>
      <c r="JK65" s="27"/>
      <c r="JL65" s="27"/>
      <c r="JM65" s="27"/>
      <c r="JN65" s="27"/>
      <c r="JO65" s="27"/>
      <c r="JP65" s="27"/>
      <c r="JQ65" s="27"/>
      <c r="JR65" s="27"/>
      <c r="JS65" s="27"/>
      <c r="JT65" s="27"/>
      <c r="JU65" s="27"/>
      <c r="JV65" s="27"/>
      <c r="JW65" s="27"/>
      <c r="JX65" s="27"/>
      <c r="JY65" s="27"/>
      <c r="JZ65" s="27"/>
      <c r="KA65" s="27"/>
      <c r="KB65" s="27"/>
      <c r="KC65" s="27"/>
      <c r="KD65" s="27"/>
      <c r="KE65" s="27"/>
      <c r="KF65" s="27"/>
      <c r="KG65" s="27"/>
      <c r="KH65" s="27"/>
      <c r="KI65" s="27"/>
      <c r="KJ65" s="27"/>
      <c r="KK65" s="27"/>
      <c r="KL65" s="27"/>
      <c r="KM65" s="27"/>
      <c r="KN65" s="27"/>
      <c r="KO65" s="27"/>
      <c r="KP65" s="27"/>
      <c r="KQ65" s="27"/>
      <c r="KR65" s="27"/>
      <c r="KS65" s="27"/>
      <c r="KT65" s="27"/>
      <c r="KU65" s="27"/>
      <c r="KV65" s="27"/>
      <c r="KW65" s="27"/>
      <c r="KX65" s="27"/>
      <c r="KY65" s="27"/>
      <c r="KZ65" s="27"/>
      <c r="LA65" s="27"/>
      <c r="LB65" s="27"/>
      <c r="LC65" s="27"/>
      <c r="LD65" s="27"/>
      <c r="LE65" s="27"/>
      <c r="LF65" s="27"/>
      <c r="LG65" s="27"/>
      <c r="LH65" s="27"/>
      <c r="LI65" s="27"/>
      <c r="LJ65" s="27"/>
      <c r="LK65" s="27"/>
      <c r="LL65" s="27"/>
      <c r="LM65" s="27"/>
      <c r="LN65" s="27"/>
      <c r="LO65" s="27"/>
      <c r="LP65" s="27"/>
      <c r="LQ65" s="27"/>
      <c r="LR65" s="27"/>
      <c r="LS65" s="27"/>
      <c r="LT65" s="27"/>
      <c r="LU65" s="27"/>
      <c r="LV65" s="27"/>
      <c r="LW65" s="27"/>
      <c r="LX65" s="27"/>
      <c r="LY65" s="27"/>
      <c r="LZ65" s="27"/>
      <c r="MA65" s="27"/>
      <c r="MB65" s="27"/>
      <c r="MC65" s="27"/>
      <c r="MD65" s="27"/>
      <c r="ME65" s="27"/>
      <c r="MF65" s="27"/>
      <c r="MG65" s="27"/>
      <c r="MH65" s="27"/>
      <c r="MI65" s="27"/>
      <c r="MJ65" s="27"/>
      <c r="MK65" s="27"/>
      <c r="ML65" s="27"/>
      <c r="MM65" s="27"/>
    </row>
    <row r="66" spans="1:351" s="45" customFormat="1" x14ac:dyDescent="0.3">
      <c r="A66" s="52" t="s">
        <v>227</v>
      </c>
      <c r="B66" s="126"/>
      <c r="C66" s="104">
        <f t="shared" si="7"/>
        <v>20</v>
      </c>
      <c r="D66" s="126"/>
      <c r="E66" s="126"/>
      <c r="F66" s="75" t="s">
        <v>227</v>
      </c>
      <c r="G66" s="75" t="s">
        <v>227</v>
      </c>
      <c r="H66" s="75" t="s">
        <v>227</v>
      </c>
      <c r="I66" s="75"/>
      <c r="J66" s="75" t="s">
        <v>227</v>
      </c>
      <c r="K66" s="75" t="s">
        <v>227</v>
      </c>
      <c r="L66" s="75"/>
      <c r="M66" s="75"/>
      <c r="N66" s="75" t="s">
        <v>227</v>
      </c>
      <c r="O66" s="75"/>
      <c r="P66" s="75" t="s">
        <v>227</v>
      </c>
      <c r="Q66" s="75" t="s">
        <v>227</v>
      </c>
      <c r="R66" s="75" t="s">
        <v>227</v>
      </c>
      <c r="S66" s="75" t="s">
        <v>227</v>
      </c>
      <c r="T66" s="75"/>
      <c r="U66" s="75" t="s">
        <v>227</v>
      </c>
      <c r="V66" s="75" t="s">
        <v>227</v>
      </c>
      <c r="W66" s="75"/>
      <c r="X66" s="75" t="s">
        <v>227</v>
      </c>
      <c r="Y66" s="75"/>
      <c r="Z66" s="75" t="s">
        <v>227</v>
      </c>
      <c r="AA66" s="75" t="s">
        <v>227</v>
      </c>
      <c r="AB66" s="75"/>
      <c r="AC66" s="75"/>
      <c r="AD66" s="75" t="s">
        <v>227</v>
      </c>
      <c r="AE66" s="75"/>
      <c r="AF66" s="75" t="s">
        <v>227</v>
      </c>
      <c r="AG66" s="75"/>
      <c r="AH66" s="75" t="s">
        <v>227</v>
      </c>
      <c r="AI66" s="75" t="s">
        <v>227</v>
      </c>
      <c r="AJ66" s="75"/>
      <c r="AK66" s="75" t="s">
        <v>227</v>
      </c>
      <c r="AL66" s="93" t="s">
        <v>38</v>
      </c>
      <c r="AM66" s="27"/>
      <c r="AN66" s="27"/>
      <c r="AO66" s="27"/>
      <c r="AP66" s="27"/>
      <c r="AQ66" s="27"/>
      <c r="AR66" s="27"/>
      <c r="AS66" s="27"/>
      <c r="AT66" s="27"/>
      <c r="AU66" s="27"/>
      <c r="AV66" s="27"/>
      <c r="AW66" s="27"/>
      <c r="AX66" s="27"/>
      <c r="AY66" s="27"/>
      <c r="AZ66" s="27"/>
      <c r="BA66" s="27"/>
      <c r="BB66" s="27"/>
      <c r="BC66" s="27"/>
      <c r="BD66" s="27"/>
      <c r="BE66" s="27"/>
      <c r="BF66" s="27"/>
      <c r="BG66" s="27"/>
      <c r="BH66" s="27"/>
      <c r="BI66" s="27"/>
      <c r="BJ66" s="27"/>
      <c r="BK66" s="27"/>
      <c r="BL66" s="27"/>
      <c r="BM66" s="27"/>
      <c r="BN66" s="27"/>
      <c r="BO66" s="27"/>
      <c r="BP66" s="27"/>
      <c r="BQ66" s="27"/>
      <c r="BR66" s="27"/>
      <c r="BS66" s="27"/>
      <c r="BT66" s="27"/>
      <c r="BU66" s="27"/>
      <c r="BV66" s="27"/>
      <c r="BW66" s="27"/>
      <c r="BX66" s="27"/>
      <c r="BY66" s="27"/>
      <c r="BZ66" s="27"/>
      <c r="CA66" s="27"/>
      <c r="CB66" s="27"/>
      <c r="CC66" s="27"/>
      <c r="CD66" s="27"/>
      <c r="CE66" s="27"/>
      <c r="CF66" s="27"/>
      <c r="CG66" s="27"/>
      <c r="CH66" s="27"/>
      <c r="CI66" s="27"/>
      <c r="CJ66" s="27"/>
      <c r="CK66" s="27"/>
      <c r="CL66" s="27"/>
      <c r="CM66" s="27"/>
      <c r="CN66" s="27"/>
      <c r="CO66" s="27"/>
      <c r="CP66" s="27"/>
      <c r="CQ66" s="27"/>
      <c r="CR66" s="27"/>
      <c r="CS66" s="27"/>
      <c r="CT66" s="27"/>
      <c r="CU66" s="27"/>
      <c r="CV66" s="27"/>
      <c r="CW66" s="27"/>
      <c r="CX66" s="27"/>
      <c r="CY66" s="27"/>
      <c r="CZ66" s="27"/>
      <c r="DA66" s="27"/>
      <c r="DB66" s="27"/>
      <c r="DC66" s="27"/>
      <c r="DD66" s="27"/>
      <c r="DE66" s="27"/>
      <c r="DF66" s="27"/>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27"/>
      <c r="GM66" s="27"/>
      <c r="GN66" s="27"/>
      <c r="GO66" s="27"/>
      <c r="GP66" s="27"/>
      <c r="GQ66" s="27"/>
      <c r="GR66" s="27"/>
      <c r="GS66" s="27"/>
      <c r="GT66" s="27"/>
      <c r="GU66" s="27"/>
      <c r="GV66" s="27"/>
      <c r="GW66" s="27"/>
      <c r="GX66" s="27"/>
      <c r="GY66" s="27"/>
      <c r="GZ66" s="27"/>
      <c r="HA66" s="27"/>
      <c r="HB66" s="27"/>
      <c r="HC66" s="27"/>
      <c r="HD66" s="27"/>
      <c r="HE66" s="27"/>
      <c r="HF66" s="27"/>
      <c r="HG66" s="27"/>
      <c r="HH66" s="27"/>
      <c r="HI66" s="27"/>
      <c r="HJ66" s="27"/>
      <c r="HK66" s="27"/>
      <c r="HL66" s="27"/>
      <c r="HM66" s="27"/>
      <c r="HN66" s="27"/>
      <c r="HO66" s="27"/>
      <c r="HP66" s="27"/>
      <c r="HQ66" s="27"/>
      <c r="HR66" s="27"/>
      <c r="HS66" s="27"/>
      <c r="HT66" s="27"/>
      <c r="HU66" s="27"/>
      <c r="HV66" s="27"/>
      <c r="HW66" s="27"/>
      <c r="HX66" s="27"/>
      <c r="HY66" s="27"/>
      <c r="HZ66" s="27"/>
      <c r="IA66" s="27"/>
      <c r="IB66" s="27"/>
      <c r="IC66" s="27"/>
      <c r="ID66" s="27"/>
      <c r="IE66" s="27"/>
      <c r="IF66" s="27"/>
      <c r="IG66" s="27"/>
      <c r="IH66" s="27"/>
      <c r="II66" s="27"/>
      <c r="IJ66" s="27"/>
      <c r="IK66" s="27"/>
      <c r="IL66" s="27"/>
      <c r="IM66" s="27"/>
      <c r="IN66" s="27"/>
      <c r="IO66" s="27"/>
      <c r="IP66" s="27"/>
      <c r="IQ66" s="27"/>
      <c r="IR66" s="27"/>
      <c r="IS66" s="27"/>
      <c r="IT66" s="27"/>
      <c r="IU66" s="27"/>
      <c r="IV66" s="27"/>
      <c r="IW66" s="27"/>
      <c r="IX66" s="27"/>
      <c r="IY66" s="27"/>
      <c r="IZ66" s="27"/>
      <c r="JA66" s="27"/>
      <c r="JB66" s="27"/>
      <c r="JC66" s="27"/>
      <c r="JD66" s="27"/>
      <c r="JE66" s="27"/>
      <c r="JF66" s="27"/>
      <c r="JG66" s="27"/>
      <c r="JH66" s="27"/>
      <c r="JI66" s="27"/>
      <c r="JJ66" s="27"/>
      <c r="JK66" s="27"/>
      <c r="JL66" s="27"/>
      <c r="JM66" s="27"/>
      <c r="JN66" s="27"/>
      <c r="JO66" s="27"/>
      <c r="JP66" s="27"/>
      <c r="JQ66" s="27"/>
      <c r="JR66" s="27"/>
      <c r="JS66" s="27"/>
      <c r="JT66" s="27"/>
      <c r="JU66" s="27"/>
      <c r="JV66" s="27"/>
      <c r="JW66" s="27"/>
      <c r="JX66" s="27"/>
      <c r="JY66" s="27"/>
      <c r="JZ66" s="27"/>
      <c r="KA66" s="27"/>
      <c r="KB66" s="27"/>
      <c r="KC66" s="27"/>
      <c r="KD66" s="27"/>
      <c r="KE66" s="27"/>
      <c r="KF66" s="27"/>
      <c r="KG66" s="27"/>
      <c r="KH66" s="27"/>
      <c r="KI66" s="27"/>
      <c r="KJ66" s="27"/>
      <c r="KK66" s="27"/>
      <c r="KL66" s="27"/>
      <c r="KM66" s="27"/>
      <c r="KN66" s="27"/>
      <c r="KO66" s="27"/>
      <c r="KP66" s="27"/>
      <c r="KQ66" s="27"/>
      <c r="KR66" s="27"/>
      <c r="KS66" s="27"/>
      <c r="KT66" s="27"/>
      <c r="KU66" s="27"/>
      <c r="KV66" s="27"/>
      <c r="KW66" s="27"/>
      <c r="KX66" s="27"/>
      <c r="KY66" s="27"/>
      <c r="KZ66" s="27"/>
      <c r="LA66" s="27"/>
      <c r="LB66" s="27"/>
      <c r="LC66" s="27"/>
      <c r="LD66" s="27"/>
      <c r="LE66" s="27"/>
      <c r="LF66" s="27"/>
      <c r="LG66" s="27"/>
      <c r="LH66" s="27"/>
      <c r="LI66" s="27"/>
      <c r="LJ66" s="27"/>
      <c r="LK66" s="27"/>
      <c r="LL66" s="27"/>
      <c r="LM66" s="27"/>
      <c r="LN66" s="27"/>
      <c r="LO66" s="27"/>
      <c r="LP66" s="27"/>
      <c r="LQ66" s="27"/>
      <c r="LR66" s="27"/>
      <c r="LS66" s="27"/>
      <c r="LT66" s="27"/>
      <c r="LU66" s="27"/>
      <c r="LV66" s="27"/>
      <c r="LW66" s="27"/>
      <c r="LX66" s="27"/>
      <c r="LY66" s="27"/>
      <c r="LZ66" s="27"/>
      <c r="MA66" s="27"/>
      <c r="MB66" s="27"/>
      <c r="MC66" s="27"/>
      <c r="MD66" s="27"/>
      <c r="ME66" s="27"/>
      <c r="MF66" s="27"/>
      <c r="MG66" s="27"/>
      <c r="MH66" s="27"/>
      <c r="MI66" s="27"/>
      <c r="MJ66" s="27"/>
      <c r="MK66" s="27"/>
      <c r="ML66" s="27"/>
      <c r="MM66" s="27"/>
    </row>
    <row r="67" spans="1:351" s="45" customFormat="1" x14ac:dyDescent="0.3">
      <c r="A67" s="52" t="s">
        <v>228</v>
      </c>
      <c r="B67" s="126"/>
      <c r="C67" s="104">
        <f t="shared" si="7"/>
        <v>1</v>
      </c>
      <c r="D67" s="126"/>
      <c r="E67" s="126"/>
      <c r="F67" s="75"/>
      <c r="G67" s="75" t="s">
        <v>228</v>
      </c>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93"/>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c r="BX67" s="27"/>
      <c r="BY67" s="27"/>
      <c r="BZ67" s="27"/>
      <c r="CA67" s="27"/>
      <c r="CB67" s="27"/>
      <c r="CC67" s="27"/>
      <c r="CD67" s="27"/>
      <c r="CE67" s="27"/>
      <c r="CF67" s="27"/>
      <c r="CG67" s="27"/>
      <c r="CH67" s="27"/>
      <c r="CI67" s="27"/>
      <c r="CJ67" s="27"/>
      <c r="CK67" s="27"/>
      <c r="CL67" s="27"/>
      <c r="CM67" s="27"/>
      <c r="CN67" s="27"/>
      <c r="CO67" s="27"/>
      <c r="CP67" s="27"/>
      <c r="CQ67" s="27"/>
      <c r="CR67" s="27"/>
      <c r="CS67" s="27"/>
      <c r="CT67" s="27"/>
      <c r="CU67" s="27"/>
      <c r="CV67" s="27"/>
      <c r="CW67" s="27"/>
      <c r="CX67" s="27"/>
      <c r="CY67" s="27"/>
      <c r="CZ67" s="27"/>
      <c r="DA67" s="27"/>
      <c r="DB67" s="27"/>
      <c r="DC67" s="27"/>
      <c r="DD67" s="27"/>
      <c r="DE67" s="27"/>
      <c r="DF67" s="27"/>
      <c r="DG67" s="27"/>
      <c r="DH67" s="27"/>
      <c r="DI67" s="27"/>
      <c r="DJ67" s="27"/>
      <c r="DK67" s="27"/>
      <c r="DL67" s="27"/>
      <c r="DM67" s="27"/>
      <c r="DN67" s="27"/>
      <c r="DO67" s="27"/>
      <c r="DP67" s="27"/>
      <c r="DQ67" s="27"/>
      <c r="DR67" s="27"/>
      <c r="DS67" s="27"/>
      <c r="DT67" s="27"/>
      <c r="DU67" s="27"/>
      <c r="DV67" s="27"/>
      <c r="DW67" s="27"/>
      <c r="DX67" s="27"/>
      <c r="DY67" s="27"/>
      <c r="DZ67" s="27"/>
      <c r="EA67" s="27"/>
      <c r="EB67" s="27"/>
      <c r="EC67" s="27"/>
      <c r="ED67" s="27"/>
      <c r="EE67" s="27"/>
      <c r="EF67" s="27"/>
      <c r="EG67" s="27"/>
      <c r="EH67" s="27"/>
      <c r="EI67" s="27"/>
      <c r="EJ67" s="27"/>
      <c r="EK67" s="27"/>
      <c r="EL67" s="27"/>
      <c r="EM67" s="27"/>
      <c r="EN67" s="27"/>
      <c r="EO67" s="27"/>
      <c r="EP67" s="27"/>
      <c r="EQ67" s="27"/>
      <c r="ER67" s="27"/>
      <c r="ES67" s="27"/>
      <c r="ET67" s="27"/>
      <c r="EU67" s="27"/>
      <c r="EV67" s="27"/>
      <c r="EW67" s="27"/>
      <c r="EX67" s="27"/>
      <c r="EY67" s="27"/>
      <c r="EZ67" s="27"/>
      <c r="FA67" s="27"/>
      <c r="FB67" s="27"/>
      <c r="FC67" s="27"/>
      <c r="FD67" s="27"/>
      <c r="FE67" s="27"/>
      <c r="FF67" s="27"/>
      <c r="FG67" s="27"/>
      <c r="FH67" s="27"/>
      <c r="FI67" s="27"/>
      <c r="FJ67" s="27"/>
      <c r="FK67" s="27"/>
      <c r="FL67" s="27"/>
      <c r="FM67" s="27"/>
      <c r="FN67" s="27"/>
      <c r="FO67" s="27"/>
      <c r="FP67" s="27"/>
      <c r="FQ67" s="27"/>
      <c r="FR67" s="27"/>
      <c r="FS67" s="27"/>
      <c r="FT67" s="27"/>
      <c r="FU67" s="27"/>
      <c r="FV67" s="27"/>
      <c r="FW67" s="27"/>
      <c r="FX67" s="27"/>
      <c r="FY67" s="27"/>
      <c r="FZ67" s="27"/>
      <c r="GA67" s="27"/>
      <c r="GB67" s="27"/>
      <c r="GC67" s="27"/>
      <c r="GD67" s="27"/>
      <c r="GE67" s="27"/>
      <c r="GF67" s="27"/>
      <c r="GG67" s="27"/>
      <c r="GH67" s="27"/>
      <c r="GI67" s="27"/>
      <c r="GJ67" s="27"/>
      <c r="GK67" s="27"/>
      <c r="GL67" s="27"/>
      <c r="GM67" s="27"/>
      <c r="GN67" s="27"/>
      <c r="GO67" s="27"/>
      <c r="GP67" s="27"/>
      <c r="GQ67" s="27"/>
      <c r="GR67" s="27"/>
      <c r="GS67" s="27"/>
      <c r="GT67" s="27"/>
      <c r="GU67" s="27"/>
      <c r="GV67" s="27"/>
      <c r="GW67" s="27"/>
      <c r="GX67" s="27"/>
      <c r="GY67" s="27"/>
      <c r="GZ67" s="27"/>
      <c r="HA67" s="27"/>
      <c r="HB67" s="27"/>
      <c r="HC67" s="27"/>
      <c r="HD67" s="27"/>
      <c r="HE67" s="27"/>
      <c r="HF67" s="27"/>
      <c r="HG67" s="27"/>
      <c r="HH67" s="27"/>
      <c r="HI67" s="27"/>
      <c r="HJ67" s="27"/>
      <c r="HK67" s="27"/>
      <c r="HL67" s="27"/>
      <c r="HM67" s="27"/>
      <c r="HN67" s="27"/>
      <c r="HO67" s="27"/>
      <c r="HP67" s="27"/>
      <c r="HQ67" s="27"/>
      <c r="HR67" s="27"/>
      <c r="HS67" s="27"/>
      <c r="HT67" s="27"/>
      <c r="HU67" s="27"/>
      <c r="HV67" s="27"/>
      <c r="HW67" s="27"/>
      <c r="HX67" s="27"/>
      <c r="HY67" s="27"/>
      <c r="HZ67" s="27"/>
      <c r="IA67" s="27"/>
      <c r="IB67" s="27"/>
      <c r="IC67" s="27"/>
      <c r="ID67" s="27"/>
      <c r="IE67" s="27"/>
      <c r="IF67" s="27"/>
      <c r="IG67" s="27"/>
      <c r="IH67" s="27"/>
      <c r="II67" s="27"/>
      <c r="IJ67" s="27"/>
      <c r="IK67" s="27"/>
      <c r="IL67" s="27"/>
      <c r="IM67" s="27"/>
      <c r="IN67" s="27"/>
      <c r="IO67" s="27"/>
      <c r="IP67" s="27"/>
      <c r="IQ67" s="27"/>
      <c r="IR67" s="27"/>
      <c r="IS67" s="27"/>
      <c r="IT67" s="27"/>
      <c r="IU67" s="27"/>
      <c r="IV67" s="27"/>
      <c r="IW67" s="27"/>
      <c r="IX67" s="27"/>
      <c r="IY67" s="27"/>
      <c r="IZ67" s="27"/>
      <c r="JA67" s="27"/>
      <c r="JB67" s="27"/>
      <c r="JC67" s="27"/>
      <c r="JD67" s="27"/>
      <c r="JE67" s="27"/>
      <c r="JF67" s="27"/>
      <c r="JG67" s="27"/>
      <c r="JH67" s="27"/>
      <c r="JI67" s="27"/>
      <c r="JJ67" s="27"/>
      <c r="JK67" s="27"/>
      <c r="JL67" s="27"/>
      <c r="JM67" s="27"/>
      <c r="JN67" s="27"/>
      <c r="JO67" s="27"/>
      <c r="JP67" s="27"/>
      <c r="JQ67" s="27"/>
      <c r="JR67" s="27"/>
      <c r="JS67" s="27"/>
      <c r="JT67" s="27"/>
      <c r="JU67" s="27"/>
      <c r="JV67" s="27"/>
      <c r="JW67" s="27"/>
      <c r="JX67" s="27"/>
      <c r="JY67" s="27"/>
      <c r="JZ67" s="27"/>
      <c r="KA67" s="27"/>
      <c r="KB67" s="27"/>
      <c r="KC67" s="27"/>
      <c r="KD67" s="27"/>
      <c r="KE67" s="27"/>
      <c r="KF67" s="27"/>
      <c r="KG67" s="27"/>
      <c r="KH67" s="27"/>
      <c r="KI67" s="27"/>
      <c r="KJ67" s="27"/>
      <c r="KK67" s="27"/>
      <c r="KL67" s="27"/>
      <c r="KM67" s="27"/>
      <c r="KN67" s="27"/>
      <c r="KO67" s="27"/>
      <c r="KP67" s="27"/>
      <c r="KQ67" s="27"/>
      <c r="KR67" s="27"/>
      <c r="KS67" s="27"/>
      <c r="KT67" s="27"/>
      <c r="KU67" s="27"/>
      <c r="KV67" s="27"/>
      <c r="KW67" s="27"/>
      <c r="KX67" s="27"/>
      <c r="KY67" s="27"/>
      <c r="KZ67" s="27"/>
      <c r="LA67" s="27"/>
      <c r="LB67" s="27"/>
      <c r="LC67" s="27"/>
      <c r="LD67" s="27"/>
      <c r="LE67" s="27"/>
      <c r="LF67" s="27"/>
      <c r="LG67" s="27"/>
      <c r="LH67" s="27"/>
      <c r="LI67" s="27"/>
      <c r="LJ67" s="27"/>
      <c r="LK67" s="27"/>
      <c r="LL67" s="27"/>
      <c r="LM67" s="27"/>
      <c r="LN67" s="27"/>
      <c r="LO67" s="27"/>
      <c r="LP67" s="27"/>
      <c r="LQ67" s="27"/>
      <c r="LR67" s="27"/>
      <c r="LS67" s="27"/>
      <c r="LT67" s="27"/>
      <c r="LU67" s="27"/>
      <c r="LV67" s="27"/>
      <c r="LW67" s="27"/>
      <c r="LX67" s="27"/>
      <c r="LY67" s="27"/>
      <c r="LZ67" s="27"/>
      <c r="MA67" s="27"/>
      <c r="MB67" s="27"/>
      <c r="MC67" s="27"/>
      <c r="MD67" s="27"/>
      <c r="ME67" s="27"/>
      <c r="MF67" s="27"/>
      <c r="MG67" s="27"/>
      <c r="MH67" s="27"/>
      <c r="MI67" s="27"/>
      <c r="MJ67" s="27"/>
      <c r="MK67" s="27"/>
      <c r="ML67" s="27"/>
      <c r="MM67" s="27"/>
    </row>
    <row r="68" spans="1:351" s="45" customFormat="1" x14ac:dyDescent="0.3">
      <c r="A68" s="52" t="s">
        <v>229</v>
      </c>
      <c r="B68" s="126"/>
      <c r="C68" s="104">
        <f t="shared" si="7"/>
        <v>5</v>
      </c>
      <c r="D68" s="126"/>
      <c r="E68" s="126"/>
      <c r="F68" s="75"/>
      <c r="G68" s="75"/>
      <c r="H68" s="75"/>
      <c r="I68" s="75"/>
      <c r="J68" s="75" t="s">
        <v>229</v>
      </c>
      <c r="K68" s="75" t="s">
        <v>229</v>
      </c>
      <c r="L68" s="75"/>
      <c r="M68" s="75"/>
      <c r="N68" s="75"/>
      <c r="O68" s="75"/>
      <c r="P68" s="75"/>
      <c r="Q68" s="75" t="s">
        <v>229</v>
      </c>
      <c r="R68" s="75"/>
      <c r="S68" s="75"/>
      <c r="T68" s="75"/>
      <c r="U68" s="75"/>
      <c r="V68" s="75"/>
      <c r="W68" s="75"/>
      <c r="X68" s="75" t="s">
        <v>229</v>
      </c>
      <c r="Y68" s="75"/>
      <c r="Z68" s="75"/>
      <c r="AA68" s="75"/>
      <c r="AB68" s="75"/>
      <c r="AC68" s="75"/>
      <c r="AD68" s="75"/>
      <c r="AE68" s="75"/>
      <c r="AF68" s="75" t="s">
        <v>229</v>
      </c>
      <c r="AG68" s="75"/>
      <c r="AH68" s="75"/>
      <c r="AI68" s="75"/>
      <c r="AJ68" s="75"/>
      <c r="AK68" s="75"/>
      <c r="AL68" s="93"/>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c r="BX68" s="27"/>
      <c r="BY68" s="27"/>
      <c r="BZ68" s="27"/>
      <c r="CA68" s="27"/>
      <c r="CB68" s="27"/>
      <c r="CC68" s="27"/>
      <c r="CD68" s="27"/>
      <c r="CE68" s="27"/>
      <c r="CF68" s="27"/>
      <c r="CG68" s="27"/>
      <c r="CH68" s="27"/>
      <c r="CI68" s="27"/>
      <c r="CJ68" s="27"/>
      <c r="CK68" s="27"/>
      <c r="CL68" s="27"/>
      <c r="CM68" s="27"/>
      <c r="CN68" s="27"/>
      <c r="CO68" s="27"/>
      <c r="CP68" s="27"/>
      <c r="CQ68" s="27"/>
      <c r="CR68" s="27"/>
      <c r="CS68" s="27"/>
      <c r="CT68" s="27"/>
      <c r="CU68" s="27"/>
      <c r="CV68" s="27"/>
      <c r="CW68" s="27"/>
      <c r="CX68" s="27"/>
      <c r="CY68" s="27"/>
      <c r="CZ68" s="27"/>
      <c r="DA68" s="27"/>
      <c r="DB68" s="27"/>
      <c r="DC68" s="27"/>
      <c r="DD68" s="27"/>
      <c r="DE68" s="27"/>
      <c r="DF68" s="27"/>
      <c r="DG68" s="27"/>
      <c r="DH68" s="27"/>
      <c r="DI68" s="27"/>
      <c r="DJ68" s="27"/>
      <c r="DK68" s="27"/>
      <c r="DL68" s="27"/>
      <c r="DM68" s="27"/>
      <c r="DN68" s="27"/>
      <c r="DO68" s="27"/>
      <c r="DP68" s="27"/>
      <c r="DQ68" s="27"/>
      <c r="DR68" s="27"/>
      <c r="DS68" s="27"/>
      <c r="DT68" s="27"/>
      <c r="DU68" s="27"/>
      <c r="DV68" s="27"/>
      <c r="DW68" s="27"/>
      <c r="DX68" s="27"/>
      <c r="DY68" s="27"/>
      <c r="DZ68" s="27"/>
      <c r="EA68" s="27"/>
      <c r="EB68" s="27"/>
      <c r="EC68" s="27"/>
      <c r="ED68" s="27"/>
      <c r="EE68" s="27"/>
      <c r="EF68" s="27"/>
      <c r="EG68" s="27"/>
      <c r="EH68" s="27"/>
      <c r="EI68" s="27"/>
      <c r="EJ68" s="27"/>
      <c r="EK68" s="27"/>
      <c r="EL68" s="27"/>
      <c r="EM68" s="27"/>
      <c r="EN68" s="27"/>
      <c r="EO68" s="27"/>
      <c r="EP68" s="27"/>
      <c r="EQ68" s="27"/>
      <c r="ER68" s="27"/>
      <c r="ES68" s="27"/>
      <c r="ET68" s="27"/>
      <c r="EU68" s="27"/>
      <c r="EV68" s="27"/>
      <c r="EW68" s="27"/>
      <c r="EX68" s="27"/>
      <c r="EY68" s="27"/>
      <c r="EZ68" s="27"/>
      <c r="FA68" s="27"/>
      <c r="FB68" s="27"/>
      <c r="FC68" s="27"/>
      <c r="FD68" s="27"/>
      <c r="FE68" s="27"/>
      <c r="FF68" s="27"/>
      <c r="FG68" s="27"/>
      <c r="FH68" s="27"/>
      <c r="FI68" s="27"/>
      <c r="FJ68" s="27"/>
      <c r="FK68" s="27"/>
      <c r="FL68" s="27"/>
      <c r="FM68" s="27"/>
      <c r="FN68" s="27"/>
      <c r="FO68" s="27"/>
      <c r="FP68" s="27"/>
      <c r="FQ68" s="27"/>
      <c r="FR68" s="27"/>
      <c r="FS68" s="27"/>
      <c r="FT68" s="27"/>
      <c r="FU68" s="27"/>
      <c r="FV68" s="27"/>
      <c r="FW68" s="27"/>
      <c r="FX68" s="27"/>
      <c r="FY68" s="27"/>
      <c r="FZ68" s="27"/>
      <c r="GA68" s="27"/>
      <c r="GB68" s="27"/>
      <c r="GC68" s="27"/>
      <c r="GD68" s="27"/>
      <c r="GE68" s="27"/>
      <c r="GF68" s="27"/>
      <c r="GG68" s="27"/>
      <c r="GH68" s="27"/>
      <c r="GI68" s="27"/>
      <c r="GJ68" s="27"/>
      <c r="GK68" s="27"/>
      <c r="GL68" s="27"/>
      <c r="GM68" s="27"/>
      <c r="GN68" s="27"/>
      <c r="GO68" s="27"/>
      <c r="GP68" s="27"/>
      <c r="GQ68" s="27"/>
      <c r="GR68" s="27"/>
      <c r="GS68" s="27"/>
      <c r="GT68" s="27"/>
      <c r="GU68" s="27"/>
      <c r="GV68" s="27"/>
      <c r="GW68" s="27"/>
      <c r="GX68" s="27"/>
      <c r="GY68" s="27"/>
      <c r="GZ68" s="27"/>
      <c r="HA68" s="27"/>
      <c r="HB68" s="27"/>
      <c r="HC68" s="27"/>
      <c r="HD68" s="27"/>
      <c r="HE68" s="27"/>
      <c r="HF68" s="27"/>
      <c r="HG68" s="27"/>
      <c r="HH68" s="27"/>
      <c r="HI68" s="27"/>
      <c r="HJ68" s="27"/>
      <c r="HK68" s="27"/>
      <c r="HL68" s="27"/>
      <c r="HM68" s="27"/>
      <c r="HN68" s="27"/>
      <c r="HO68" s="27"/>
      <c r="HP68" s="27"/>
      <c r="HQ68" s="27"/>
      <c r="HR68" s="27"/>
      <c r="HS68" s="27"/>
      <c r="HT68" s="27"/>
      <c r="HU68" s="27"/>
      <c r="HV68" s="27"/>
      <c r="HW68" s="27"/>
      <c r="HX68" s="27"/>
      <c r="HY68" s="27"/>
      <c r="HZ68" s="27"/>
      <c r="IA68" s="27"/>
      <c r="IB68" s="27"/>
      <c r="IC68" s="27"/>
      <c r="ID68" s="27"/>
      <c r="IE68" s="27"/>
      <c r="IF68" s="27"/>
      <c r="IG68" s="27"/>
      <c r="IH68" s="27"/>
      <c r="II68" s="27"/>
      <c r="IJ68" s="27"/>
      <c r="IK68" s="27"/>
      <c r="IL68" s="27"/>
      <c r="IM68" s="27"/>
      <c r="IN68" s="27"/>
      <c r="IO68" s="27"/>
      <c r="IP68" s="27"/>
      <c r="IQ68" s="27"/>
      <c r="IR68" s="27"/>
      <c r="IS68" s="27"/>
      <c r="IT68" s="27"/>
      <c r="IU68" s="27"/>
      <c r="IV68" s="27"/>
      <c r="IW68" s="27"/>
      <c r="IX68" s="27"/>
      <c r="IY68" s="27"/>
      <c r="IZ68" s="27"/>
      <c r="JA68" s="27"/>
      <c r="JB68" s="27"/>
      <c r="JC68" s="27"/>
      <c r="JD68" s="27"/>
      <c r="JE68" s="27"/>
      <c r="JF68" s="27"/>
      <c r="JG68" s="27"/>
      <c r="JH68" s="27"/>
      <c r="JI68" s="27"/>
      <c r="JJ68" s="27"/>
      <c r="JK68" s="27"/>
      <c r="JL68" s="27"/>
      <c r="JM68" s="27"/>
      <c r="JN68" s="27"/>
      <c r="JO68" s="27"/>
      <c r="JP68" s="27"/>
      <c r="JQ68" s="27"/>
      <c r="JR68" s="27"/>
      <c r="JS68" s="27"/>
      <c r="JT68" s="27"/>
      <c r="JU68" s="27"/>
      <c r="JV68" s="27"/>
      <c r="JW68" s="27"/>
      <c r="JX68" s="27"/>
      <c r="JY68" s="27"/>
      <c r="JZ68" s="27"/>
      <c r="KA68" s="27"/>
      <c r="KB68" s="27"/>
      <c r="KC68" s="27"/>
      <c r="KD68" s="27"/>
      <c r="KE68" s="27"/>
      <c r="KF68" s="27"/>
      <c r="KG68" s="27"/>
      <c r="KH68" s="27"/>
      <c r="KI68" s="27"/>
      <c r="KJ68" s="27"/>
      <c r="KK68" s="27"/>
      <c r="KL68" s="27"/>
      <c r="KM68" s="27"/>
      <c r="KN68" s="27"/>
      <c r="KO68" s="27"/>
      <c r="KP68" s="27"/>
      <c r="KQ68" s="27"/>
      <c r="KR68" s="27"/>
      <c r="KS68" s="27"/>
      <c r="KT68" s="27"/>
      <c r="KU68" s="27"/>
      <c r="KV68" s="27"/>
      <c r="KW68" s="27"/>
      <c r="KX68" s="27"/>
      <c r="KY68" s="27"/>
      <c r="KZ68" s="27"/>
      <c r="LA68" s="27"/>
      <c r="LB68" s="27"/>
      <c r="LC68" s="27"/>
      <c r="LD68" s="27"/>
      <c r="LE68" s="27"/>
      <c r="LF68" s="27"/>
      <c r="LG68" s="27"/>
      <c r="LH68" s="27"/>
      <c r="LI68" s="27"/>
      <c r="LJ68" s="27"/>
      <c r="LK68" s="27"/>
      <c r="LL68" s="27"/>
      <c r="LM68" s="27"/>
      <c r="LN68" s="27"/>
      <c r="LO68" s="27"/>
      <c r="LP68" s="27"/>
      <c r="LQ68" s="27"/>
      <c r="LR68" s="27"/>
      <c r="LS68" s="27"/>
      <c r="LT68" s="27"/>
      <c r="LU68" s="27"/>
      <c r="LV68" s="27"/>
      <c r="LW68" s="27"/>
      <c r="LX68" s="27"/>
      <c r="LY68" s="27"/>
      <c r="LZ68" s="27"/>
      <c r="MA68" s="27"/>
      <c r="MB68" s="27"/>
      <c r="MC68" s="27"/>
      <c r="MD68" s="27"/>
      <c r="ME68" s="27"/>
      <c r="MF68" s="27"/>
      <c r="MG68" s="27"/>
      <c r="MH68" s="27"/>
      <c r="MI68" s="27"/>
      <c r="MJ68" s="27"/>
      <c r="MK68" s="27"/>
      <c r="ML68" s="27"/>
      <c r="MM68" s="27"/>
    </row>
    <row r="69" spans="1:351" s="45" customFormat="1" x14ac:dyDescent="0.3">
      <c r="A69" s="52" t="s">
        <v>43</v>
      </c>
      <c r="B69" s="126"/>
      <c r="C69" s="104">
        <f t="shared" si="7"/>
        <v>3</v>
      </c>
      <c r="D69" s="126"/>
      <c r="E69" s="126"/>
      <c r="F69" s="75"/>
      <c r="G69" s="75"/>
      <c r="H69" s="75" t="s">
        <v>43</v>
      </c>
      <c r="I69" s="75"/>
      <c r="J69" s="75"/>
      <c r="K69" s="75"/>
      <c r="L69" s="75"/>
      <c r="M69" s="75"/>
      <c r="N69" s="75"/>
      <c r="O69" s="75"/>
      <c r="P69" s="75"/>
      <c r="Q69" s="75"/>
      <c r="R69" s="75"/>
      <c r="S69" s="75"/>
      <c r="T69" s="75"/>
      <c r="U69" s="75"/>
      <c r="V69" s="75"/>
      <c r="W69" s="75"/>
      <c r="X69" s="75" t="s">
        <v>43</v>
      </c>
      <c r="Y69" s="75"/>
      <c r="Z69" s="75"/>
      <c r="AA69" s="75"/>
      <c r="AB69" s="75"/>
      <c r="AC69" s="75"/>
      <c r="AD69" s="75"/>
      <c r="AE69" s="75"/>
      <c r="AF69" s="75" t="s">
        <v>43</v>
      </c>
      <c r="AG69" s="75"/>
      <c r="AH69" s="75"/>
      <c r="AI69" s="75"/>
      <c r="AJ69" s="75"/>
      <c r="AK69" s="75"/>
      <c r="AL69" s="93"/>
      <c r="AM69" s="27"/>
      <c r="AN69" s="27"/>
      <c r="AO69" s="27"/>
      <c r="AP69" s="27"/>
      <c r="AQ69" s="27"/>
      <c r="AR69" s="27"/>
      <c r="AS69" s="27"/>
      <c r="AT69" s="27"/>
      <c r="AU69" s="27"/>
      <c r="AV69" s="27"/>
      <c r="AW69" s="27"/>
      <c r="AX69" s="27"/>
      <c r="AY69" s="27"/>
      <c r="AZ69" s="27"/>
      <c r="BA69" s="27"/>
      <c r="BB69" s="27"/>
      <c r="BC69" s="27"/>
      <c r="BD69" s="27"/>
      <c r="BE69" s="27"/>
      <c r="BF69" s="27"/>
      <c r="BG69" s="27"/>
      <c r="BH69" s="27"/>
      <c r="BI69" s="27"/>
      <c r="BJ69" s="27"/>
      <c r="BK69" s="27"/>
      <c r="BL69" s="27"/>
      <c r="BM69" s="27"/>
      <c r="BN69" s="27"/>
      <c r="BO69" s="27"/>
      <c r="BP69" s="27"/>
      <c r="BQ69" s="27"/>
      <c r="BR69" s="27"/>
      <c r="BS69" s="27"/>
      <c r="BT69" s="27"/>
      <c r="BU69" s="27"/>
      <c r="BV69" s="27"/>
      <c r="BW69" s="27"/>
      <c r="BX69" s="27"/>
      <c r="BY69" s="27"/>
      <c r="BZ69" s="27"/>
      <c r="CA69" s="27"/>
      <c r="CB69" s="27"/>
      <c r="CC69" s="27"/>
      <c r="CD69" s="27"/>
      <c r="CE69" s="27"/>
      <c r="CF69" s="27"/>
      <c r="CG69" s="27"/>
      <c r="CH69" s="27"/>
      <c r="CI69" s="27"/>
      <c r="CJ69" s="27"/>
      <c r="CK69" s="27"/>
      <c r="CL69" s="27"/>
      <c r="CM69" s="27"/>
      <c r="CN69" s="27"/>
      <c r="CO69" s="27"/>
      <c r="CP69" s="27"/>
      <c r="CQ69" s="27"/>
      <c r="CR69" s="27"/>
      <c r="CS69" s="27"/>
      <c r="CT69" s="27"/>
      <c r="CU69" s="27"/>
      <c r="CV69" s="27"/>
      <c r="CW69" s="27"/>
      <c r="CX69" s="27"/>
      <c r="CY69" s="27"/>
      <c r="CZ69" s="27"/>
      <c r="DA69" s="27"/>
      <c r="DB69" s="27"/>
      <c r="DC69" s="27"/>
      <c r="DD69" s="27"/>
      <c r="DE69" s="27"/>
      <c r="DF69" s="27"/>
      <c r="DG69" s="27"/>
      <c r="DH69" s="27"/>
      <c r="DI69" s="27"/>
      <c r="DJ69" s="27"/>
      <c r="DK69" s="27"/>
      <c r="DL69" s="27"/>
      <c r="DM69" s="27"/>
      <c r="DN69" s="27"/>
      <c r="DO69" s="27"/>
      <c r="DP69" s="27"/>
      <c r="DQ69" s="27"/>
      <c r="DR69" s="27"/>
      <c r="DS69" s="27"/>
      <c r="DT69" s="27"/>
      <c r="DU69" s="27"/>
      <c r="DV69" s="27"/>
      <c r="DW69" s="27"/>
      <c r="DX69" s="27"/>
      <c r="DY69" s="27"/>
      <c r="DZ69" s="27"/>
      <c r="EA69" s="27"/>
      <c r="EB69" s="27"/>
      <c r="EC69" s="27"/>
      <c r="ED69" s="27"/>
      <c r="EE69" s="27"/>
      <c r="EF69" s="27"/>
      <c r="EG69" s="27"/>
      <c r="EH69" s="27"/>
      <c r="EI69" s="27"/>
      <c r="EJ69" s="27"/>
      <c r="EK69" s="27"/>
      <c r="EL69" s="27"/>
      <c r="EM69" s="27"/>
      <c r="EN69" s="27"/>
      <c r="EO69" s="27"/>
      <c r="EP69" s="27"/>
      <c r="EQ69" s="27"/>
      <c r="ER69" s="27"/>
      <c r="ES69" s="27"/>
      <c r="ET69" s="27"/>
      <c r="EU69" s="27"/>
      <c r="EV69" s="27"/>
      <c r="EW69" s="27"/>
      <c r="EX69" s="27"/>
      <c r="EY69" s="27"/>
      <c r="EZ69" s="27"/>
      <c r="FA69" s="27"/>
      <c r="FB69" s="27"/>
      <c r="FC69" s="27"/>
      <c r="FD69" s="27"/>
      <c r="FE69" s="27"/>
      <c r="FF69" s="27"/>
      <c r="FG69" s="27"/>
      <c r="FH69" s="27"/>
      <c r="FI69" s="27"/>
      <c r="FJ69" s="27"/>
      <c r="FK69" s="27"/>
      <c r="FL69" s="27"/>
      <c r="FM69" s="27"/>
      <c r="FN69" s="27"/>
      <c r="FO69" s="27"/>
      <c r="FP69" s="27"/>
      <c r="FQ69" s="27"/>
      <c r="FR69" s="27"/>
      <c r="FS69" s="27"/>
      <c r="FT69" s="27"/>
      <c r="FU69" s="27"/>
      <c r="FV69" s="27"/>
      <c r="FW69" s="27"/>
      <c r="FX69" s="27"/>
      <c r="FY69" s="27"/>
      <c r="FZ69" s="27"/>
      <c r="GA69" s="27"/>
      <c r="GB69" s="27"/>
      <c r="GC69" s="27"/>
      <c r="GD69" s="27"/>
      <c r="GE69" s="27"/>
      <c r="GF69" s="27"/>
      <c r="GG69" s="27"/>
      <c r="GH69" s="27"/>
      <c r="GI69" s="27"/>
      <c r="GJ69" s="27"/>
      <c r="GK69" s="27"/>
      <c r="GL69" s="27"/>
      <c r="GM69" s="27"/>
      <c r="GN69" s="27"/>
      <c r="GO69" s="27"/>
      <c r="GP69" s="27"/>
      <c r="GQ69" s="27"/>
      <c r="GR69" s="27"/>
      <c r="GS69" s="27"/>
      <c r="GT69" s="27"/>
      <c r="GU69" s="27"/>
      <c r="GV69" s="27"/>
      <c r="GW69" s="27"/>
      <c r="GX69" s="27"/>
      <c r="GY69" s="27"/>
      <c r="GZ69" s="27"/>
      <c r="HA69" s="27"/>
      <c r="HB69" s="27"/>
      <c r="HC69" s="27"/>
      <c r="HD69" s="27"/>
      <c r="HE69" s="27"/>
      <c r="HF69" s="27"/>
      <c r="HG69" s="27"/>
      <c r="HH69" s="27"/>
      <c r="HI69" s="27"/>
      <c r="HJ69" s="27"/>
      <c r="HK69" s="27"/>
      <c r="HL69" s="27"/>
      <c r="HM69" s="27"/>
      <c r="HN69" s="27"/>
      <c r="HO69" s="27"/>
      <c r="HP69" s="27"/>
      <c r="HQ69" s="27"/>
      <c r="HR69" s="27"/>
      <c r="HS69" s="27"/>
      <c r="HT69" s="27"/>
      <c r="HU69" s="27"/>
      <c r="HV69" s="27"/>
      <c r="HW69" s="27"/>
      <c r="HX69" s="27"/>
      <c r="HY69" s="27"/>
      <c r="HZ69" s="27"/>
      <c r="IA69" s="27"/>
      <c r="IB69" s="27"/>
      <c r="IC69" s="27"/>
      <c r="ID69" s="27"/>
      <c r="IE69" s="27"/>
      <c r="IF69" s="27"/>
      <c r="IG69" s="27"/>
      <c r="IH69" s="27"/>
      <c r="II69" s="27"/>
      <c r="IJ69" s="27"/>
      <c r="IK69" s="27"/>
      <c r="IL69" s="27"/>
      <c r="IM69" s="27"/>
      <c r="IN69" s="27"/>
      <c r="IO69" s="27"/>
      <c r="IP69" s="27"/>
      <c r="IQ69" s="27"/>
      <c r="IR69" s="27"/>
      <c r="IS69" s="27"/>
      <c r="IT69" s="27"/>
      <c r="IU69" s="27"/>
      <c r="IV69" s="27"/>
      <c r="IW69" s="27"/>
      <c r="IX69" s="27"/>
      <c r="IY69" s="27"/>
      <c r="IZ69" s="27"/>
      <c r="JA69" s="27"/>
      <c r="JB69" s="27"/>
      <c r="JC69" s="27"/>
      <c r="JD69" s="27"/>
      <c r="JE69" s="27"/>
      <c r="JF69" s="27"/>
      <c r="JG69" s="27"/>
      <c r="JH69" s="27"/>
      <c r="JI69" s="27"/>
      <c r="JJ69" s="27"/>
      <c r="JK69" s="27"/>
      <c r="JL69" s="27"/>
      <c r="JM69" s="27"/>
      <c r="JN69" s="27"/>
      <c r="JO69" s="27"/>
      <c r="JP69" s="27"/>
      <c r="JQ69" s="27"/>
      <c r="JR69" s="27"/>
      <c r="JS69" s="27"/>
      <c r="JT69" s="27"/>
      <c r="JU69" s="27"/>
      <c r="JV69" s="27"/>
      <c r="JW69" s="27"/>
      <c r="JX69" s="27"/>
      <c r="JY69" s="27"/>
      <c r="JZ69" s="27"/>
      <c r="KA69" s="27"/>
      <c r="KB69" s="27"/>
      <c r="KC69" s="27"/>
      <c r="KD69" s="27"/>
      <c r="KE69" s="27"/>
      <c r="KF69" s="27"/>
      <c r="KG69" s="27"/>
      <c r="KH69" s="27"/>
      <c r="KI69" s="27"/>
      <c r="KJ69" s="27"/>
      <c r="KK69" s="27"/>
      <c r="KL69" s="27"/>
      <c r="KM69" s="27"/>
      <c r="KN69" s="27"/>
      <c r="KO69" s="27"/>
      <c r="KP69" s="27"/>
      <c r="KQ69" s="27"/>
      <c r="KR69" s="27"/>
      <c r="KS69" s="27"/>
      <c r="KT69" s="27"/>
      <c r="KU69" s="27"/>
      <c r="KV69" s="27"/>
      <c r="KW69" s="27"/>
      <c r="KX69" s="27"/>
      <c r="KY69" s="27"/>
      <c r="KZ69" s="27"/>
      <c r="LA69" s="27"/>
      <c r="LB69" s="27"/>
      <c r="LC69" s="27"/>
      <c r="LD69" s="27"/>
      <c r="LE69" s="27"/>
      <c r="LF69" s="27"/>
      <c r="LG69" s="27"/>
      <c r="LH69" s="27"/>
      <c r="LI69" s="27"/>
      <c r="LJ69" s="27"/>
      <c r="LK69" s="27"/>
      <c r="LL69" s="27"/>
      <c r="LM69" s="27"/>
      <c r="LN69" s="27"/>
      <c r="LO69" s="27"/>
      <c r="LP69" s="27"/>
      <c r="LQ69" s="27"/>
      <c r="LR69" s="27"/>
      <c r="LS69" s="27"/>
      <c r="LT69" s="27"/>
      <c r="LU69" s="27"/>
      <c r="LV69" s="27"/>
      <c r="LW69" s="27"/>
      <c r="LX69" s="27"/>
      <c r="LY69" s="27"/>
      <c r="LZ69" s="27"/>
      <c r="MA69" s="27"/>
      <c r="MB69" s="27"/>
      <c r="MC69" s="27"/>
      <c r="MD69" s="27"/>
      <c r="ME69" s="27"/>
      <c r="MF69" s="27"/>
      <c r="MG69" s="27"/>
      <c r="MH69" s="27"/>
      <c r="MI69" s="27"/>
      <c r="MJ69" s="27"/>
      <c r="MK69" s="27"/>
      <c r="ML69" s="27"/>
      <c r="MM69" s="27"/>
    </row>
    <row r="70" spans="1:351" s="45" customFormat="1" x14ac:dyDescent="0.3">
      <c r="A70" s="52" t="s">
        <v>230</v>
      </c>
      <c r="B70" s="126"/>
      <c r="C70" s="104">
        <f t="shared" si="7"/>
        <v>2</v>
      </c>
      <c r="D70" s="126"/>
      <c r="E70" s="126"/>
      <c r="F70" s="75"/>
      <c r="G70" s="75"/>
      <c r="H70" s="75" t="s">
        <v>230</v>
      </c>
      <c r="I70" s="75"/>
      <c r="J70" s="75"/>
      <c r="K70" s="75"/>
      <c r="L70" s="75"/>
      <c r="M70" s="75"/>
      <c r="N70" s="75"/>
      <c r="O70" s="75"/>
      <c r="P70" s="75"/>
      <c r="Q70" s="75" t="s">
        <v>230</v>
      </c>
      <c r="R70" s="75"/>
      <c r="S70" s="75"/>
      <c r="T70" s="75"/>
      <c r="U70" s="75"/>
      <c r="V70" s="75"/>
      <c r="W70" s="75"/>
      <c r="X70" s="75"/>
      <c r="Y70" s="75"/>
      <c r="Z70" s="75"/>
      <c r="AA70" s="75"/>
      <c r="AB70" s="75"/>
      <c r="AC70" s="75"/>
      <c r="AD70" s="75"/>
      <c r="AE70" s="75"/>
      <c r="AF70" s="75"/>
      <c r="AG70" s="75"/>
      <c r="AH70" s="75"/>
      <c r="AI70" s="75"/>
      <c r="AJ70" s="75"/>
      <c r="AK70" s="75"/>
      <c r="AL70" s="93"/>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c r="EI70" s="27"/>
      <c r="EJ70" s="27"/>
      <c r="EK70" s="27"/>
      <c r="EL70" s="27"/>
      <c r="EM70" s="27"/>
      <c r="EN70" s="27"/>
      <c r="EO70" s="27"/>
      <c r="EP70" s="27"/>
      <c r="EQ70" s="27"/>
      <c r="ER70" s="27"/>
      <c r="ES70" s="27"/>
      <c r="ET70" s="27"/>
      <c r="EU70" s="27"/>
      <c r="EV70" s="27"/>
      <c r="EW70" s="27"/>
      <c r="EX70" s="27"/>
      <c r="EY70" s="27"/>
      <c r="EZ70" s="27"/>
      <c r="FA70" s="27"/>
      <c r="FB70" s="27"/>
      <c r="FC70" s="27"/>
      <c r="FD70" s="27"/>
      <c r="FE70" s="27"/>
      <c r="FF70" s="27"/>
      <c r="FG70" s="27"/>
      <c r="FH70" s="27"/>
      <c r="FI70" s="27"/>
      <c r="FJ70" s="27"/>
      <c r="FK70" s="27"/>
      <c r="FL70" s="27"/>
      <c r="FM70" s="27"/>
      <c r="FN70" s="27"/>
      <c r="FO70" s="27"/>
      <c r="FP70" s="27"/>
      <c r="FQ70" s="27"/>
      <c r="FR70" s="27"/>
      <c r="FS70" s="27"/>
      <c r="FT70" s="27"/>
      <c r="FU70" s="27"/>
      <c r="FV70" s="27"/>
      <c r="FW70" s="27"/>
      <c r="FX70" s="27"/>
      <c r="FY70" s="27"/>
      <c r="FZ70" s="27"/>
      <c r="GA70" s="27"/>
      <c r="GB70" s="27"/>
      <c r="GC70" s="27"/>
      <c r="GD70" s="27"/>
      <c r="GE70" s="27"/>
      <c r="GF70" s="27"/>
      <c r="GG70" s="27"/>
      <c r="GH70" s="27"/>
      <c r="GI70" s="27"/>
      <c r="GJ70" s="27"/>
      <c r="GK70" s="27"/>
      <c r="GL70" s="27"/>
      <c r="GM70" s="27"/>
      <c r="GN70" s="27"/>
      <c r="GO70" s="27"/>
      <c r="GP70" s="27"/>
      <c r="GQ70" s="27"/>
      <c r="GR70" s="27"/>
      <c r="GS70" s="27"/>
      <c r="GT70" s="27"/>
      <c r="GU70" s="27"/>
      <c r="GV70" s="27"/>
      <c r="GW70" s="27"/>
      <c r="GX70" s="27"/>
      <c r="GY70" s="27"/>
      <c r="GZ70" s="27"/>
      <c r="HA70" s="27"/>
      <c r="HB70" s="27"/>
      <c r="HC70" s="27"/>
      <c r="HD70" s="27"/>
      <c r="HE70" s="27"/>
      <c r="HF70" s="27"/>
      <c r="HG70" s="27"/>
      <c r="HH70" s="27"/>
      <c r="HI70" s="27"/>
      <c r="HJ70" s="27"/>
      <c r="HK70" s="27"/>
      <c r="HL70" s="27"/>
      <c r="HM70" s="27"/>
      <c r="HN70" s="27"/>
      <c r="HO70" s="27"/>
      <c r="HP70" s="27"/>
      <c r="HQ70" s="27"/>
      <c r="HR70" s="27"/>
      <c r="HS70" s="27"/>
      <c r="HT70" s="27"/>
      <c r="HU70" s="27"/>
      <c r="HV70" s="27"/>
      <c r="HW70" s="27"/>
      <c r="HX70" s="27"/>
      <c r="HY70" s="27"/>
      <c r="HZ70" s="27"/>
      <c r="IA70" s="27"/>
      <c r="IB70" s="27"/>
      <c r="IC70" s="27"/>
      <c r="ID70" s="27"/>
      <c r="IE70" s="27"/>
      <c r="IF70" s="27"/>
      <c r="IG70" s="27"/>
      <c r="IH70" s="27"/>
      <c r="II70" s="27"/>
      <c r="IJ70" s="27"/>
      <c r="IK70" s="27"/>
      <c r="IL70" s="27"/>
      <c r="IM70" s="27"/>
      <c r="IN70" s="27"/>
      <c r="IO70" s="27"/>
      <c r="IP70" s="27"/>
      <c r="IQ70" s="27"/>
      <c r="IR70" s="27"/>
      <c r="IS70" s="27"/>
      <c r="IT70" s="27"/>
      <c r="IU70" s="27"/>
      <c r="IV70" s="27"/>
      <c r="IW70" s="27"/>
      <c r="IX70" s="27"/>
      <c r="IY70" s="27"/>
      <c r="IZ70" s="27"/>
      <c r="JA70" s="27"/>
      <c r="JB70" s="27"/>
      <c r="JC70" s="27"/>
      <c r="JD70" s="27"/>
      <c r="JE70" s="27"/>
      <c r="JF70" s="27"/>
      <c r="JG70" s="27"/>
      <c r="JH70" s="27"/>
      <c r="JI70" s="27"/>
      <c r="JJ70" s="27"/>
      <c r="JK70" s="27"/>
      <c r="JL70" s="27"/>
      <c r="JM70" s="27"/>
      <c r="JN70" s="27"/>
      <c r="JO70" s="27"/>
      <c r="JP70" s="27"/>
      <c r="JQ70" s="27"/>
      <c r="JR70" s="27"/>
      <c r="JS70" s="27"/>
      <c r="JT70" s="27"/>
      <c r="JU70" s="27"/>
      <c r="JV70" s="27"/>
      <c r="JW70" s="27"/>
      <c r="JX70" s="27"/>
      <c r="JY70" s="27"/>
      <c r="JZ70" s="27"/>
      <c r="KA70" s="27"/>
      <c r="KB70" s="27"/>
      <c r="KC70" s="27"/>
      <c r="KD70" s="27"/>
      <c r="KE70" s="27"/>
      <c r="KF70" s="27"/>
      <c r="KG70" s="27"/>
      <c r="KH70" s="27"/>
      <c r="KI70" s="27"/>
      <c r="KJ70" s="27"/>
      <c r="KK70" s="27"/>
      <c r="KL70" s="27"/>
      <c r="KM70" s="27"/>
      <c r="KN70" s="27"/>
      <c r="KO70" s="27"/>
      <c r="KP70" s="27"/>
      <c r="KQ70" s="27"/>
      <c r="KR70" s="27"/>
      <c r="KS70" s="27"/>
      <c r="KT70" s="27"/>
      <c r="KU70" s="27"/>
      <c r="KV70" s="27"/>
      <c r="KW70" s="27"/>
      <c r="KX70" s="27"/>
      <c r="KY70" s="27"/>
      <c r="KZ70" s="27"/>
      <c r="LA70" s="27"/>
      <c r="LB70" s="27"/>
      <c r="LC70" s="27"/>
      <c r="LD70" s="27"/>
      <c r="LE70" s="27"/>
      <c r="LF70" s="27"/>
      <c r="LG70" s="27"/>
      <c r="LH70" s="27"/>
      <c r="LI70" s="27"/>
      <c r="LJ70" s="27"/>
      <c r="LK70" s="27"/>
      <c r="LL70" s="27"/>
      <c r="LM70" s="27"/>
      <c r="LN70" s="27"/>
      <c r="LO70" s="27"/>
      <c r="LP70" s="27"/>
      <c r="LQ70" s="27"/>
      <c r="LR70" s="27"/>
      <c r="LS70" s="27"/>
      <c r="LT70" s="27"/>
      <c r="LU70" s="27"/>
      <c r="LV70" s="27"/>
      <c r="LW70" s="27"/>
      <c r="LX70" s="27"/>
      <c r="LY70" s="27"/>
      <c r="LZ70" s="27"/>
      <c r="MA70" s="27"/>
      <c r="MB70" s="27"/>
      <c r="MC70" s="27"/>
      <c r="MD70" s="27"/>
      <c r="ME70" s="27"/>
      <c r="MF70" s="27"/>
      <c r="MG70" s="27"/>
      <c r="MH70" s="27"/>
      <c r="MI70" s="27"/>
      <c r="MJ70" s="27"/>
      <c r="MK70" s="27"/>
      <c r="ML70" s="27"/>
      <c r="MM70" s="27"/>
    </row>
    <row r="71" spans="1:351" s="45" customFormat="1" x14ac:dyDescent="0.3">
      <c r="A71" s="52" t="s">
        <v>231</v>
      </c>
      <c r="B71" s="126"/>
      <c r="C71" s="104">
        <f t="shared" si="7"/>
        <v>7</v>
      </c>
      <c r="D71" s="126"/>
      <c r="E71" s="126"/>
      <c r="F71" s="75"/>
      <c r="G71" s="75"/>
      <c r="H71" s="75"/>
      <c r="I71" s="75"/>
      <c r="J71" s="75"/>
      <c r="K71" s="75"/>
      <c r="L71" s="75"/>
      <c r="M71" s="75"/>
      <c r="N71" s="75"/>
      <c r="O71" s="75"/>
      <c r="P71" s="75" t="s">
        <v>231</v>
      </c>
      <c r="Q71" s="75" t="s">
        <v>231</v>
      </c>
      <c r="R71" s="75"/>
      <c r="S71" s="75" t="s">
        <v>231</v>
      </c>
      <c r="T71" s="75"/>
      <c r="U71" s="75"/>
      <c r="V71" s="75" t="s">
        <v>231</v>
      </c>
      <c r="W71" s="75"/>
      <c r="X71" s="75" t="s">
        <v>231</v>
      </c>
      <c r="Y71" s="75"/>
      <c r="Z71" s="75"/>
      <c r="AA71" s="75"/>
      <c r="AB71" s="75"/>
      <c r="AC71" s="75"/>
      <c r="AD71" s="75"/>
      <c r="AE71" s="75"/>
      <c r="AF71" s="75" t="s">
        <v>231</v>
      </c>
      <c r="AG71" s="75"/>
      <c r="AH71" s="75" t="s">
        <v>231</v>
      </c>
      <c r="AI71" s="75"/>
      <c r="AJ71" s="75"/>
      <c r="AK71" s="75"/>
      <c r="AL71" s="93"/>
      <c r="AM71" s="27"/>
      <c r="AN71" s="27"/>
      <c r="AO71" s="27"/>
      <c r="AP71" s="27"/>
      <c r="AQ71" s="27"/>
      <c r="AR71" s="27"/>
      <c r="AS71" s="27"/>
      <c r="AT71" s="27"/>
      <c r="AU71" s="27"/>
      <c r="AV71" s="27"/>
      <c r="AW71" s="27"/>
      <c r="AX71" s="27"/>
      <c r="AY71" s="27"/>
      <c r="AZ71" s="27"/>
      <c r="BA71" s="27"/>
      <c r="BB71" s="27"/>
      <c r="BC71" s="27"/>
      <c r="BD71" s="27"/>
      <c r="BE71" s="27"/>
      <c r="BF71" s="27"/>
      <c r="BG71" s="27"/>
      <c r="BH71" s="27"/>
      <c r="BI71" s="27"/>
      <c r="BJ71" s="27"/>
      <c r="BK71" s="27"/>
      <c r="BL71" s="27"/>
      <c r="BM71" s="27"/>
      <c r="BN71" s="27"/>
      <c r="BO71" s="27"/>
      <c r="BP71" s="27"/>
      <c r="BQ71" s="27"/>
      <c r="BR71" s="27"/>
      <c r="BS71" s="27"/>
      <c r="BT71" s="27"/>
      <c r="BU71" s="27"/>
      <c r="BV71" s="27"/>
      <c r="BW71" s="27"/>
      <c r="BX71" s="27"/>
      <c r="BY71" s="27"/>
      <c r="BZ71" s="27"/>
      <c r="CA71" s="27"/>
      <c r="CB71" s="27"/>
      <c r="CC71" s="27"/>
      <c r="CD71" s="27"/>
      <c r="CE71" s="27"/>
      <c r="CF71" s="27"/>
      <c r="CG71" s="27"/>
      <c r="CH71" s="27"/>
      <c r="CI71" s="27"/>
      <c r="CJ71" s="27"/>
      <c r="CK71" s="27"/>
      <c r="CL71" s="27"/>
      <c r="CM71" s="27"/>
      <c r="CN71" s="27"/>
      <c r="CO71" s="27"/>
      <c r="CP71" s="27"/>
      <c r="CQ71" s="27"/>
      <c r="CR71" s="27"/>
      <c r="CS71" s="27"/>
      <c r="CT71" s="27"/>
      <c r="CU71" s="27"/>
      <c r="CV71" s="27"/>
      <c r="CW71" s="27"/>
      <c r="CX71" s="27"/>
      <c r="CY71" s="27"/>
      <c r="CZ71" s="27"/>
      <c r="DA71" s="27"/>
      <c r="DB71" s="27"/>
      <c r="DC71" s="27"/>
      <c r="DD71" s="27"/>
      <c r="DE71" s="27"/>
      <c r="DF71" s="27"/>
      <c r="DG71" s="27"/>
      <c r="DH71" s="27"/>
      <c r="DI71" s="27"/>
      <c r="DJ71" s="27"/>
      <c r="DK71" s="27"/>
      <c r="DL71" s="27"/>
      <c r="DM71" s="27"/>
      <c r="DN71" s="27"/>
      <c r="DO71" s="27"/>
      <c r="DP71" s="27"/>
      <c r="DQ71" s="27"/>
      <c r="DR71" s="27"/>
      <c r="DS71" s="27"/>
      <c r="DT71" s="27"/>
      <c r="DU71" s="27"/>
      <c r="DV71" s="27"/>
      <c r="DW71" s="27"/>
      <c r="DX71" s="27"/>
      <c r="DY71" s="27"/>
      <c r="DZ71" s="27"/>
      <c r="EA71" s="27"/>
      <c r="EB71" s="27"/>
      <c r="EC71" s="27"/>
      <c r="ED71" s="27"/>
      <c r="EE71" s="27"/>
      <c r="EF71" s="27"/>
      <c r="EG71" s="27"/>
      <c r="EH71" s="27"/>
      <c r="EI71" s="27"/>
      <c r="EJ71" s="27"/>
      <c r="EK71" s="27"/>
      <c r="EL71" s="27"/>
      <c r="EM71" s="27"/>
      <c r="EN71" s="27"/>
      <c r="EO71" s="27"/>
      <c r="EP71" s="27"/>
      <c r="EQ71" s="27"/>
      <c r="ER71" s="27"/>
      <c r="ES71" s="27"/>
      <c r="ET71" s="27"/>
      <c r="EU71" s="27"/>
      <c r="EV71" s="27"/>
      <c r="EW71" s="27"/>
      <c r="EX71" s="27"/>
      <c r="EY71" s="27"/>
      <c r="EZ71" s="27"/>
      <c r="FA71" s="27"/>
      <c r="FB71" s="27"/>
      <c r="FC71" s="27"/>
      <c r="FD71" s="27"/>
      <c r="FE71" s="27"/>
      <c r="FF71" s="27"/>
      <c r="FG71" s="27"/>
      <c r="FH71" s="27"/>
      <c r="FI71" s="27"/>
      <c r="FJ71" s="27"/>
      <c r="FK71" s="27"/>
      <c r="FL71" s="27"/>
      <c r="FM71" s="27"/>
      <c r="FN71" s="27"/>
      <c r="FO71" s="27"/>
      <c r="FP71" s="27"/>
      <c r="FQ71" s="27"/>
      <c r="FR71" s="27"/>
      <c r="FS71" s="27"/>
      <c r="FT71" s="27"/>
      <c r="FU71" s="27"/>
      <c r="FV71" s="27"/>
      <c r="FW71" s="27"/>
      <c r="FX71" s="27"/>
      <c r="FY71" s="27"/>
      <c r="FZ71" s="27"/>
      <c r="GA71" s="27"/>
      <c r="GB71" s="27"/>
      <c r="GC71" s="27"/>
      <c r="GD71" s="27"/>
      <c r="GE71" s="27"/>
      <c r="GF71" s="27"/>
      <c r="GG71" s="27"/>
      <c r="GH71" s="27"/>
      <c r="GI71" s="27"/>
      <c r="GJ71" s="27"/>
      <c r="GK71" s="27"/>
      <c r="GL71" s="27"/>
      <c r="GM71" s="27"/>
      <c r="GN71" s="27"/>
      <c r="GO71" s="27"/>
      <c r="GP71" s="27"/>
      <c r="GQ71" s="27"/>
      <c r="GR71" s="27"/>
      <c r="GS71" s="27"/>
      <c r="GT71" s="27"/>
      <c r="GU71" s="27"/>
      <c r="GV71" s="27"/>
      <c r="GW71" s="27"/>
      <c r="GX71" s="27"/>
      <c r="GY71" s="27"/>
      <c r="GZ71" s="27"/>
      <c r="HA71" s="27"/>
      <c r="HB71" s="27"/>
      <c r="HC71" s="27"/>
      <c r="HD71" s="27"/>
      <c r="HE71" s="27"/>
      <c r="HF71" s="27"/>
      <c r="HG71" s="27"/>
      <c r="HH71" s="27"/>
      <c r="HI71" s="27"/>
      <c r="HJ71" s="27"/>
      <c r="HK71" s="27"/>
      <c r="HL71" s="27"/>
      <c r="HM71" s="27"/>
      <c r="HN71" s="27"/>
      <c r="HO71" s="27"/>
      <c r="HP71" s="27"/>
      <c r="HQ71" s="27"/>
      <c r="HR71" s="27"/>
      <c r="HS71" s="27"/>
      <c r="HT71" s="27"/>
      <c r="HU71" s="27"/>
      <c r="HV71" s="27"/>
      <c r="HW71" s="27"/>
      <c r="HX71" s="27"/>
      <c r="HY71" s="27"/>
      <c r="HZ71" s="27"/>
      <c r="IA71" s="27"/>
      <c r="IB71" s="27"/>
      <c r="IC71" s="27"/>
      <c r="ID71" s="27"/>
      <c r="IE71" s="27"/>
      <c r="IF71" s="27"/>
      <c r="IG71" s="27"/>
      <c r="IH71" s="27"/>
      <c r="II71" s="27"/>
      <c r="IJ71" s="27"/>
      <c r="IK71" s="27"/>
      <c r="IL71" s="27"/>
      <c r="IM71" s="27"/>
      <c r="IN71" s="27"/>
      <c r="IO71" s="27"/>
      <c r="IP71" s="27"/>
      <c r="IQ71" s="27"/>
      <c r="IR71" s="27"/>
      <c r="IS71" s="27"/>
      <c r="IT71" s="27"/>
      <c r="IU71" s="27"/>
      <c r="IV71" s="27"/>
      <c r="IW71" s="27"/>
      <c r="IX71" s="27"/>
      <c r="IY71" s="27"/>
      <c r="IZ71" s="27"/>
      <c r="JA71" s="27"/>
      <c r="JB71" s="27"/>
      <c r="JC71" s="27"/>
      <c r="JD71" s="27"/>
      <c r="JE71" s="27"/>
      <c r="JF71" s="27"/>
      <c r="JG71" s="27"/>
      <c r="JH71" s="27"/>
      <c r="JI71" s="27"/>
      <c r="JJ71" s="27"/>
      <c r="JK71" s="27"/>
      <c r="JL71" s="27"/>
      <c r="JM71" s="27"/>
      <c r="JN71" s="27"/>
      <c r="JO71" s="27"/>
      <c r="JP71" s="27"/>
      <c r="JQ71" s="27"/>
      <c r="JR71" s="27"/>
      <c r="JS71" s="27"/>
      <c r="JT71" s="27"/>
      <c r="JU71" s="27"/>
      <c r="JV71" s="27"/>
      <c r="JW71" s="27"/>
      <c r="JX71" s="27"/>
      <c r="JY71" s="27"/>
      <c r="JZ71" s="27"/>
      <c r="KA71" s="27"/>
      <c r="KB71" s="27"/>
      <c r="KC71" s="27"/>
      <c r="KD71" s="27"/>
      <c r="KE71" s="27"/>
      <c r="KF71" s="27"/>
      <c r="KG71" s="27"/>
      <c r="KH71" s="27"/>
      <c r="KI71" s="27"/>
      <c r="KJ71" s="27"/>
      <c r="KK71" s="27"/>
      <c r="KL71" s="27"/>
      <c r="KM71" s="27"/>
      <c r="KN71" s="27"/>
      <c r="KO71" s="27"/>
      <c r="KP71" s="27"/>
      <c r="KQ71" s="27"/>
      <c r="KR71" s="27"/>
      <c r="KS71" s="27"/>
      <c r="KT71" s="27"/>
      <c r="KU71" s="27"/>
      <c r="KV71" s="27"/>
      <c r="KW71" s="27"/>
      <c r="KX71" s="27"/>
      <c r="KY71" s="27"/>
      <c r="KZ71" s="27"/>
      <c r="LA71" s="27"/>
      <c r="LB71" s="27"/>
      <c r="LC71" s="27"/>
      <c r="LD71" s="27"/>
      <c r="LE71" s="27"/>
      <c r="LF71" s="27"/>
      <c r="LG71" s="27"/>
      <c r="LH71" s="27"/>
      <c r="LI71" s="27"/>
      <c r="LJ71" s="27"/>
      <c r="LK71" s="27"/>
      <c r="LL71" s="27"/>
      <c r="LM71" s="27"/>
      <c r="LN71" s="27"/>
      <c r="LO71" s="27"/>
      <c r="LP71" s="27"/>
      <c r="LQ71" s="27"/>
      <c r="LR71" s="27"/>
      <c r="LS71" s="27"/>
      <c r="LT71" s="27"/>
      <c r="LU71" s="27"/>
      <c r="LV71" s="27"/>
      <c r="LW71" s="27"/>
      <c r="LX71" s="27"/>
      <c r="LY71" s="27"/>
      <c r="LZ71" s="27"/>
      <c r="MA71" s="27"/>
      <c r="MB71" s="27"/>
      <c r="MC71" s="27"/>
      <c r="MD71" s="27"/>
      <c r="ME71" s="27"/>
      <c r="MF71" s="27"/>
      <c r="MG71" s="27"/>
      <c r="MH71" s="27"/>
      <c r="MI71" s="27"/>
      <c r="MJ71" s="27"/>
      <c r="MK71" s="27"/>
      <c r="ML71" s="27"/>
      <c r="MM71" s="27"/>
    </row>
    <row r="72" spans="1:351" s="45" customFormat="1" x14ac:dyDescent="0.3">
      <c r="A72" s="52" t="s">
        <v>232</v>
      </c>
      <c r="B72" s="126"/>
      <c r="C72" s="104">
        <f t="shared" si="7"/>
        <v>2</v>
      </c>
      <c r="D72" s="126"/>
      <c r="E72" s="126"/>
      <c r="F72" s="75"/>
      <c r="G72" s="75"/>
      <c r="H72" s="75" t="s">
        <v>232</v>
      </c>
      <c r="I72" s="75"/>
      <c r="J72" s="75"/>
      <c r="K72" s="75"/>
      <c r="L72" s="75"/>
      <c r="M72" s="75"/>
      <c r="N72" s="75"/>
      <c r="O72" s="75"/>
      <c r="P72" s="75" t="s">
        <v>232</v>
      </c>
      <c r="Q72" s="75"/>
      <c r="R72" s="75"/>
      <c r="S72" s="75"/>
      <c r="T72" s="75"/>
      <c r="U72" s="75"/>
      <c r="V72" s="75"/>
      <c r="W72" s="75"/>
      <c r="X72" s="75"/>
      <c r="Y72" s="75"/>
      <c r="Z72" s="75"/>
      <c r="AA72" s="75"/>
      <c r="AB72" s="75"/>
      <c r="AC72" s="75"/>
      <c r="AD72" s="75"/>
      <c r="AE72" s="75"/>
      <c r="AF72" s="75"/>
      <c r="AG72" s="75"/>
      <c r="AH72" s="75"/>
      <c r="AI72" s="75"/>
      <c r="AJ72" s="75"/>
      <c r="AK72" s="75"/>
      <c r="AL72" s="93"/>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27"/>
      <c r="DY72" s="27"/>
      <c r="DZ72" s="27"/>
      <c r="EA72" s="27"/>
      <c r="EB72" s="27"/>
      <c r="EC72" s="27"/>
      <c r="ED72" s="27"/>
      <c r="EE72" s="27"/>
      <c r="EF72" s="27"/>
      <c r="EG72" s="27"/>
      <c r="EH72" s="27"/>
      <c r="EI72" s="27"/>
      <c r="EJ72" s="27"/>
      <c r="EK72" s="27"/>
      <c r="EL72" s="27"/>
      <c r="EM72" s="27"/>
      <c r="EN72" s="27"/>
      <c r="EO72" s="27"/>
      <c r="EP72" s="27"/>
      <c r="EQ72" s="27"/>
      <c r="ER72" s="27"/>
      <c r="ES72" s="27"/>
      <c r="ET72" s="27"/>
      <c r="EU72" s="27"/>
      <c r="EV72" s="27"/>
      <c r="EW72" s="27"/>
      <c r="EX72" s="27"/>
      <c r="EY72" s="27"/>
      <c r="EZ72" s="27"/>
      <c r="FA72" s="27"/>
      <c r="FB72" s="27"/>
      <c r="FC72" s="27"/>
      <c r="FD72" s="27"/>
      <c r="FE72" s="27"/>
      <c r="FF72" s="27"/>
      <c r="FG72" s="27"/>
      <c r="FH72" s="27"/>
      <c r="FI72" s="27"/>
      <c r="FJ72" s="27"/>
      <c r="FK72" s="27"/>
      <c r="FL72" s="27"/>
      <c r="FM72" s="27"/>
      <c r="FN72" s="27"/>
      <c r="FO72" s="27"/>
      <c r="FP72" s="27"/>
      <c r="FQ72" s="27"/>
      <c r="FR72" s="27"/>
      <c r="FS72" s="27"/>
      <c r="FT72" s="27"/>
      <c r="FU72" s="27"/>
      <c r="FV72" s="27"/>
      <c r="FW72" s="27"/>
      <c r="FX72" s="27"/>
      <c r="FY72" s="27"/>
      <c r="FZ72" s="27"/>
      <c r="GA72" s="27"/>
      <c r="GB72" s="27"/>
      <c r="GC72" s="27"/>
      <c r="GD72" s="27"/>
      <c r="GE72" s="27"/>
      <c r="GF72" s="27"/>
      <c r="GG72" s="27"/>
      <c r="GH72" s="27"/>
      <c r="GI72" s="27"/>
      <c r="GJ72" s="27"/>
      <c r="GK72" s="27"/>
      <c r="GL72" s="27"/>
      <c r="GM72" s="27"/>
      <c r="GN72" s="27"/>
      <c r="GO72" s="27"/>
      <c r="GP72" s="27"/>
      <c r="GQ72" s="27"/>
      <c r="GR72" s="27"/>
      <c r="GS72" s="27"/>
      <c r="GT72" s="27"/>
      <c r="GU72" s="27"/>
      <c r="GV72" s="27"/>
      <c r="GW72" s="27"/>
      <c r="GX72" s="27"/>
      <c r="GY72" s="27"/>
      <c r="GZ72" s="27"/>
      <c r="HA72" s="27"/>
      <c r="HB72" s="27"/>
      <c r="HC72" s="27"/>
      <c r="HD72" s="27"/>
      <c r="HE72" s="27"/>
      <c r="HF72" s="27"/>
      <c r="HG72" s="27"/>
      <c r="HH72" s="27"/>
      <c r="HI72" s="27"/>
      <c r="HJ72" s="27"/>
      <c r="HK72" s="27"/>
      <c r="HL72" s="27"/>
      <c r="HM72" s="27"/>
      <c r="HN72" s="27"/>
      <c r="HO72" s="27"/>
      <c r="HP72" s="27"/>
      <c r="HQ72" s="27"/>
      <c r="HR72" s="27"/>
      <c r="HS72" s="27"/>
      <c r="HT72" s="27"/>
      <c r="HU72" s="27"/>
      <c r="HV72" s="27"/>
      <c r="HW72" s="27"/>
      <c r="HX72" s="27"/>
      <c r="HY72" s="27"/>
      <c r="HZ72" s="27"/>
      <c r="IA72" s="27"/>
      <c r="IB72" s="27"/>
      <c r="IC72" s="27"/>
      <c r="ID72" s="27"/>
      <c r="IE72" s="27"/>
      <c r="IF72" s="27"/>
      <c r="IG72" s="27"/>
      <c r="IH72" s="27"/>
      <c r="II72" s="27"/>
      <c r="IJ72" s="27"/>
      <c r="IK72" s="27"/>
      <c r="IL72" s="27"/>
      <c r="IM72" s="27"/>
      <c r="IN72" s="27"/>
      <c r="IO72" s="27"/>
      <c r="IP72" s="27"/>
      <c r="IQ72" s="27"/>
      <c r="IR72" s="27"/>
      <c r="IS72" s="27"/>
      <c r="IT72" s="27"/>
      <c r="IU72" s="27"/>
      <c r="IV72" s="27"/>
      <c r="IW72" s="27"/>
      <c r="IX72" s="27"/>
      <c r="IY72" s="27"/>
      <c r="IZ72" s="27"/>
      <c r="JA72" s="27"/>
      <c r="JB72" s="27"/>
      <c r="JC72" s="27"/>
      <c r="JD72" s="27"/>
      <c r="JE72" s="27"/>
      <c r="JF72" s="27"/>
      <c r="JG72" s="27"/>
      <c r="JH72" s="27"/>
      <c r="JI72" s="27"/>
      <c r="JJ72" s="27"/>
      <c r="JK72" s="27"/>
      <c r="JL72" s="27"/>
      <c r="JM72" s="27"/>
      <c r="JN72" s="27"/>
      <c r="JO72" s="27"/>
      <c r="JP72" s="27"/>
      <c r="JQ72" s="27"/>
      <c r="JR72" s="27"/>
      <c r="JS72" s="27"/>
      <c r="JT72" s="27"/>
      <c r="JU72" s="27"/>
      <c r="JV72" s="27"/>
      <c r="JW72" s="27"/>
      <c r="JX72" s="27"/>
      <c r="JY72" s="27"/>
      <c r="JZ72" s="27"/>
      <c r="KA72" s="27"/>
      <c r="KB72" s="27"/>
      <c r="KC72" s="27"/>
      <c r="KD72" s="27"/>
      <c r="KE72" s="27"/>
      <c r="KF72" s="27"/>
      <c r="KG72" s="27"/>
      <c r="KH72" s="27"/>
      <c r="KI72" s="27"/>
      <c r="KJ72" s="27"/>
      <c r="KK72" s="27"/>
      <c r="KL72" s="27"/>
      <c r="KM72" s="27"/>
      <c r="KN72" s="27"/>
      <c r="KO72" s="27"/>
      <c r="KP72" s="27"/>
      <c r="KQ72" s="27"/>
      <c r="KR72" s="27"/>
      <c r="KS72" s="27"/>
      <c r="KT72" s="27"/>
      <c r="KU72" s="27"/>
      <c r="KV72" s="27"/>
      <c r="KW72" s="27"/>
      <c r="KX72" s="27"/>
      <c r="KY72" s="27"/>
      <c r="KZ72" s="27"/>
      <c r="LA72" s="27"/>
      <c r="LB72" s="27"/>
      <c r="LC72" s="27"/>
      <c r="LD72" s="27"/>
      <c r="LE72" s="27"/>
      <c r="LF72" s="27"/>
      <c r="LG72" s="27"/>
      <c r="LH72" s="27"/>
      <c r="LI72" s="27"/>
      <c r="LJ72" s="27"/>
      <c r="LK72" s="27"/>
      <c r="LL72" s="27"/>
      <c r="LM72" s="27"/>
      <c r="LN72" s="27"/>
      <c r="LO72" s="27"/>
      <c r="LP72" s="27"/>
      <c r="LQ72" s="27"/>
      <c r="LR72" s="27"/>
      <c r="LS72" s="27"/>
      <c r="LT72" s="27"/>
      <c r="LU72" s="27"/>
      <c r="LV72" s="27"/>
      <c r="LW72" s="27"/>
      <c r="LX72" s="27"/>
      <c r="LY72" s="27"/>
      <c r="LZ72" s="27"/>
      <c r="MA72" s="27"/>
      <c r="MB72" s="27"/>
      <c r="MC72" s="27"/>
      <c r="MD72" s="27"/>
      <c r="ME72" s="27"/>
      <c r="MF72" s="27"/>
      <c r="MG72" s="27"/>
      <c r="MH72" s="27"/>
      <c r="MI72" s="27"/>
      <c r="MJ72" s="27"/>
      <c r="MK72" s="27"/>
      <c r="ML72" s="27"/>
      <c r="MM72" s="27"/>
    </row>
    <row r="73" spans="1:351" s="45" customFormat="1" x14ac:dyDescent="0.3">
      <c r="A73" s="52" t="s">
        <v>233</v>
      </c>
      <c r="B73" s="126"/>
      <c r="C73" s="104">
        <f t="shared" si="7"/>
        <v>11</v>
      </c>
      <c r="D73" s="126"/>
      <c r="E73" s="126"/>
      <c r="F73" s="75"/>
      <c r="G73" s="75" t="s">
        <v>233</v>
      </c>
      <c r="H73" s="75"/>
      <c r="I73" s="75"/>
      <c r="J73" s="75" t="s">
        <v>233</v>
      </c>
      <c r="K73" s="75"/>
      <c r="L73" s="75" t="s">
        <v>233</v>
      </c>
      <c r="M73" s="75" t="s">
        <v>233</v>
      </c>
      <c r="N73" s="75" t="s">
        <v>233</v>
      </c>
      <c r="O73" s="75"/>
      <c r="P73" s="75"/>
      <c r="Q73" s="75"/>
      <c r="R73" s="75"/>
      <c r="S73" s="75"/>
      <c r="T73" s="75"/>
      <c r="U73" s="75" t="s">
        <v>233</v>
      </c>
      <c r="V73" s="75" t="s">
        <v>233</v>
      </c>
      <c r="W73" s="75"/>
      <c r="X73" s="75" t="s">
        <v>233</v>
      </c>
      <c r="Y73" s="75"/>
      <c r="Z73" s="75" t="s">
        <v>233</v>
      </c>
      <c r="AA73" s="75"/>
      <c r="AB73" s="75"/>
      <c r="AC73" s="75"/>
      <c r="AD73" s="75"/>
      <c r="AE73" s="75" t="s">
        <v>233</v>
      </c>
      <c r="AF73" s="75"/>
      <c r="AG73" s="75"/>
      <c r="AH73" s="75"/>
      <c r="AI73" s="75"/>
      <c r="AJ73" s="75" t="s">
        <v>233</v>
      </c>
      <c r="AK73" s="75"/>
      <c r="AL73" s="93" t="s">
        <v>38</v>
      </c>
      <c r="AM73" s="27"/>
      <c r="AN73" s="27"/>
      <c r="AO73" s="27"/>
      <c r="AP73" s="27"/>
      <c r="AQ73" s="27"/>
      <c r="AR73" s="27"/>
      <c r="AS73" s="27"/>
      <c r="AT73" s="27"/>
      <c r="AU73" s="27"/>
      <c r="AV73" s="27"/>
      <c r="AW73" s="27"/>
      <c r="AX73" s="27"/>
      <c r="AY73" s="27"/>
      <c r="AZ73" s="27"/>
      <c r="BA73" s="27"/>
      <c r="BB73" s="27"/>
      <c r="BC73" s="27"/>
      <c r="BD73" s="27"/>
      <c r="BE73" s="27"/>
      <c r="BF73" s="27"/>
      <c r="BG73" s="27"/>
      <c r="BH73" s="27"/>
      <c r="BI73" s="27"/>
      <c r="BJ73" s="27"/>
      <c r="BK73" s="27"/>
      <c r="BL73" s="27"/>
      <c r="BM73" s="27"/>
      <c r="BN73" s="27"/>
      <c r="BO73" s="27"/>
      <c r="BP73" s="27"/>
      <c r="BQ73" s="27"/>
      <c r="BR73" s="27"/>
      <c r="BS73" s="27"/>
      <c r="BT73" s="27"/>
      <c r="BU73" s="27"/>
      <c r="BV73" s="27"/>
      <c r="BW73" s="27"/>
      <c r="BX73" s="27"/>
      <c r="BY73" s="27"/>
      <c r="BZ73" s="27"/>
      <c r="CA73" s="27"/>
      <c r="CB73" s="27"/>
      <c r="CC73" s="27"/>
      <c r="CD73" s="27"/>
      <c r="CE73" s="27"/>
      <c r="CF73" s="27"/>
      <c r="CG73" s="27"/>
      <c r="CH73" s="27"/>
      <c r="CI73" s="27"/>
      <c r="CJ73" s="27"/>
      <c r="CK73" s="27"/>
      <c r="CL73" s="27"/>
      <c r="CM73" s="27"/>
      <c r="CN73" s="27"/>
      <c r="CO73" s="27"/>
      <c r="CP73" s="27"/>
      <c r="CQ73" s="27"/>
      <c r="CR73" s="27"/>
      <c r="CS73" s="27"/>
      <c r="CT73" s="27"/>
      <c r="CU73" s="27"/>
      <c r="CV73" s="27"/>
      <c r="CW73" s="27"/>
      <c r="CX73" s="27"/>
      <c r="CY73" s="27"/>
      <c r="CZ73" s="27"/>
      <c r="DA73" s="27"/>
      <c r="DB73" s="27"/>
      <c r="DC73" s="27"/>
      <c r="DD73" s="27"/>
      <c r="DE73" s="27"/>
      <c r="DF73" s="27"/>
      <c r="DG73" s="27"/>
      <c r="DH73" s="27"/>
      <c r="DI73" s="27"/>
      <c r="DJ73" s="27"/>
      <c r="DK73" s="27"/>
      <c r="DL73" s="27"/>
      <c r="DM73" s="27"/>
      <c r="DN73" s="27"/>
      <c r="DO73" s="27"/>
      <c r="DP73" s="27"/>
      <c r="DQ73" s="27"/>
      <c r="DR73" s="27"/>
      <c r="DS73" s="27"/>
      <c r="DT73" s="27"/>
      <c r="DU73" s="27"/>
      <c r="DV73" s="27"/>
      <c r="DW73" s="27"/>
      <c r="DX73" s="27"/>
      <c r="DY73" s="27"/>
      <c r="DZ73" s="27"/>
      <c r="EA73" s="27"/>
      <c r="EB73" s="27"/>
      <c r="EC73" s="27"/>
      <c r="ED73" s="27"/>
      <c r="EE73" s="27"/>
      <c r="EF73" s="27"/>
      <c r="EG73" s="27"/>
      <c r="EH73" s="27"/>
      <c r="EI73" s="27"/>
      <c r="EJ73" s="27"/>
      <c r="EK73" s="27"/>
      <c r="EL73" s="27"/>
      <c r="EM73" s="27"/>
      <c r="EN73" s="27"/>
      <c r="EO73" s="27"/>
      <c r="EP73" s="27"/>
      <c r="EQ73" s="27"/>
      <c r="ER73" s="27"/>
      <c r="ES73" s="27"/>
      <c r="ET73" s="27"/>
      <c r="EU73" s="27"/>
      <c r="EV73" s="27"/>
      <c r="EW73" s="27"/>
      <c r="EX73" s="27"/>
      <c r="EY73" s="27"/>
      <c r="EZ73" s="27"/>
      <c r="FA73" s="27"/>
      <c r="FB73" s="27"/>
      <c r="FC73" s="27"/>
      <c r="FD73" s="27"/>
      <c r="FE73" s="27"/>
      <c r="FF73" s="27"/>
      <c r="FG73" s="27"/>
      <c r="FH73" s="27"/>
      <c r="FI73" s="27"/>
      <c r="FJ73" s="27"/>
      <c r="FK73" s="27"/>
      <c r="FL73" s="27"/>
      <c r="FM73" s="27"/>
      <c r="FN73" s="27"/>
      <c r="FO73" s="27"/>
      <c r="FP73" s="27"/>
      <c r="FQ73" s="27"/>
      <c r="FR73" s="27"/>
      <c r="FS73" s="27"/>
      <c r="FT73" s="27"/>
      <c r="FU73" s="27"/>
      <c r="FV73" s="27"/>
      <c r="FW73" s="27"/>
      <c r="FX73" s="27"/>
      <c r="FY73" s="27"/>
      <c r="FZ73" s="27"/>
      <c r="GA73" s="27"/>
      <c r="GB73" s="27"/>
      <c r="GC73" s="27"/>
      <c r="GD73" s="27"/>
      <c r="GE73" s="27"/>
      <c r="GF73" s="27"/>
      <c r="GG73" s="27"/>
      <c r="GH73" s="27"/>
      <c r="GI73" s="27"/>
      <c r="GJ73" s="27"/>
      <c r="GK73" s="27"/>
      <c r="GL73" s="27"/>
      <c r="GM73" s="27"/>
      <c r="GN73" s="27"/>
      <c r="GO73" s="27"/>
      <c r="GP73" s="27"/>
      <c r="GQ73" s="27"/>
      <c r="GR73" s="27"/>
      <c r="GS73" s="27"/>
      <c r="GT73" s="27"/>
      <c r="GU73" s="27"/>
      <c r="GV73" s="27"/>
      <c r="GW73" s="27"/>
      <c r="GX73" s="27"/>
      <c r="GY73" s="27"/>
      <c r="GZ73" s="27"/>
      <c r="HA73" s="27"/>
      <c r="HB73" s="27"/>
      <c r="HC73" s="27"/>
      <c r="HD73" s="27"/>
      <c r="HE73" s="27"/>
      <c r="HF73" s="27"/>
      <c r="HG73" s="27"/>
      <c r="HH73" s="27"/>
      <c r="HI73" s="27"/>
      <c r="HJ73" s="27"/>
      <c r="HK73" s="27"/>
      <c r="HL73" s="27"/>
      <c r="HM73" s="27"/>
      <c r="HN73" s="27"/>
      <c r="HO73" s="27"/>
      <c r="HP73" s="27"/>
      <c r="HQ73" s="27"/>
      <c r="HR73" s="27"/>
      <c r="HS73" s="27"/>
      <c r="HT73" s="27"/>
      <c r="HU73" s="27"/>
      <c r="HV73" s="27"/>
      <c r="HW73" s="27"/>
      <c r="HX73" s="27"/>
      <c r="HY73" s="27"/>
      <c r="HZ73" s="27"/>
      <c r="IA73" s="27"/>
      <c r="IB73" s="27"/>
      <c r="IC73" s="27"/>
      <c r="ID73" s="27"/>
      <c r="IE73" s="27"/>
      <c r="IF73" s="27"/>
      <c r="IG73" s="27"/>
      <c r="IH73" s="27"/>
      <c r="II73" s="27"/>
      <c r="IJ73" s="27"/>
      <c r="IK73" s="27"/>
      <c r="IL73" s="27"/>
      <c r="IM73" s="27"/>
      <c r="IN73" s="27"/>
      <c r="IO73" s="27"/>
      <c r="IP73" s="27"/>
      <c r="IQ73" s="27"/>
      <c r="IR73" s="27"/>
      <c r="IS73" s="27"/>
      <c r="IT73" s="27"/>
      <c r="IU73" s="27"/>
      <c r="IV73" s="27"/>
      <c r="IW73" s="27"/>
      <c r="IX73" s="27"/>
      <c r="IY73" s="27"/>
      <c r="IZ73" s="27"/>
      <c r="JA73" s="27"/>
      <c r="JB73" s="27"/>
      <c r="JC73" s="27"/>
      <c r="JD73" s="27"/>
      <c r="JE73" s="27"/>
      <c r="JF73" s="27"/>
      <c r="JG73" s="27"/>
      <c r="JH73" s="27"/>
      <c r="JI73" s="27"/>
      <c r="JJ73" s="27"/>
      <c r="JK73" s="27"/>
      <c r="JL73" s="27"/>
      <c r="JM73" s="27"/>
      <c r="JN73" s="27"/>
      <c r="JO73" s="27"/>
      <c r="JP73" s="27"/>
      <c r="JQ73" s="27"/>
      <c r="JR73" s="27"/>
      <c r="JS73" s="27"/>
      <c r="JT73" s="27"/>
      <c r="JU73" s="27"/>
      <c r="JV73" s="27"/>
      <c r="JW73" s="27"/>
      <c r="JX73" s="27"/>
      <c r="JY73" s="27"/>
      <c r="JZ73" s="27"/>
      <c r="KA73" s="27"/>
      <c r="KB73" s="27"/>
      <c r="KC73" s="27"/>
      <c r="KD73" s="27"/>
      <c r="KE73" s="27"/>
      <c r="KF73" s="27"/>
      <c r="KG73" s="27"/>
      <c r="KH73" s="27"/>
      <c r="KI73" s="27"/>
      <c r="KJ73" s="27"/>
      <c r="KK73" s="27"/>
      <c r="KL73" s="27"/>
      <c r="KM73" s="27"/>
      <c r="KN73" s="27"/>
      <c r="KO73" s="27"/>
      <c r="KP73" s="27"/>
      <c r="KQ73" s="27"/>
      <c r="KR73" s="27"/>
      <c r="KS73" s="27"/>
      <c r="KT73" s="27"/>
      <c r="KU73" s="27"/>
      <c r="KV73" s="27"/>
      <c r="KW73" s="27"/>
      <c r="KX73" s="27"/>
      <c r="KY73" s="27"/>
      <c r="KZ73" s="27"/>
      <c r="LA73" s="27"/>
      <c r="LB73" s="27"/>
      <c r="LC73" s="27"/>
      <c r="LD73" s="27"/>
      <c r="LE73" s="27"/>
      <c r="LF73" s="27"/>
      <c r="LG73" s="27"/>
      <c r="LH73" s="27"/>
      <c r="LI73" s="27"/>
      <c r="LJ73" s="27"/>
      <c r="LK73" s="27"/>
      <c r="LL73" s="27"/>
      <c r="LM73" s="27"/>
      <c r="LN73" s="27"/>
      <c r="LO73" s="27"/>
      <c r="LP73" s="27"/>
      <c r="LQ73" s="27"/>
      <c r="LR73" s="27"/>
      <c r="LS73" s="27"/>
      <c r="LT73" s="27"/>
      <c r="LU73" s="27"/>
      <c r="LV73" s="27"/>
      <c r="LW73" s="27"/>
      <c r="LX73" s="27"/>
      <c r="LY73" s="27"/>
      <c r="LZ73" s="27"/>
      <c r="MA73" s="27"/>
      <c r="MB73" s="27"/>
      <c r="MC73" s="27"/>
      <c r="MD73" s="27"/>
      <c r="ME73" s="27"/>
      <c r="MF73" s="27"/>
      <c r="MG73" s="27"/>
      <c r="MH73" s="27"/>
      <c r="MI73" s="27"/>
      <c r="MJ73" s="27"/>
      <c r="MK73" s="27"/>
      <c r="ML73" s="27"/>
      <c r="MM73" s="27"/>
    </row>
    <row r="74" spans="1:351" s="45" customFormat="1" x14ac:dyDescent="0.3">
      <c r="A74" s="52" t="s">
        <v>234</v>
      </c>
      <c r="B74" s="126"/>
      <c r="C74" s="104">
        <f t="shared" si="7"/>
        <v>25</v>
      </c>
      <c r="D74" s="126"/>
      <c r="E74" s="126"/>
      <c r="F74" s="75" t="s">
        <v>234</v>
      </c>
      <c r="G74" s="75" t="s">
        <v>234</v>
      </c>
      <c r="H74" s="75" t="s">
        <v>234</v>
      </c>
      <c r="I74" s="75" t="s">
        <v>234</v>
      </c>
      <c r="J74" s="75" t="s">
        <v>234</v>
      </c>
      <c r="K74" s="75" t="s">
        <v>234</v>
      </c>
      <c r="L74" s="75" t="s">
        <v>234</v>
      </c>
      <c r="M74" s="75" t="s">
        <v>234</v>
      </c>
      <c r="N74" s="75" t="s">
        <v>234</v>
      </c>
      <c r="O74" s="75" t="s">
        <v>234</v>
      </c>
      <c r="P74" s="75"/>
      <c r="Q74" s="75"/>
      <c r="R74" s="75" t="s">
        <v>234</v>
      </c>
      <c r="S74" s="75" t="s">
        <v>234</v>
      </c>
      <c r="T74" s="75" t="s">
        <v>234</v>
      </c>
      <c r="U74" s="75" t="s">
        <v>234</v>
      </c>
      <c r="V74" s="75" t="s">
        <v>234</v>
      </c>
      <c r="W74" s="75"/>
      <c r="X74" s="75" t="s">
        <v>234</v>
      </c>
      <c r="Y74" s="75" t="s">
        <v>234</v>
      </c>
      <c r="Z74" s="75"/>
      <c r="AA74" s="75" t="s">
        <v>234</v>
      </c>
      <c r="AB74" s="75"/>
      <c r="AC74" s="75" t="s">
        <v>234</v>
      </c>
      <c r="AD74" s="75"/>
      <c r="AE74" s="75" t="s">
        <v>234</v>
      </c>
      <c r="AF74" s="75" t="s">
        <v>234</v>
      </c>
      <c r="AG74" s="75"/>
      <c r="AH74" s="75" t="s">
        <v>234</v>
      </c>
      <c r="AI74" s="75" t="s">
        <v>234</v>
      </c>
      <c r="AJ74" s="75" t="s">
        <v>234</v>
      </c>
      <c r="AK74" s="75" t="s">
        <v>234</v>
      </c>
      <c r="AL74" s="93" t="s">
        <v>38</v>
      </c>
      <c r="AM74" s="27"/>
      <c r="AN74" s="27"/>
      <c r="AO74" s="27"/>
      <c r="AP74" s="27"/>
      <c r="AQ74" s="27"/>
      <c r="AR74" s="27"/>
      <c r="AS74" s="27"/>
      <c r="AT74" s="27"/>
      <c r="AU74" s="27"/>
      <c r="AV74" s="27"/>
      <c r="AW74" s="27"/>
      <c r="AX74" s="27"/>
      <c r="AY74" s="27"/>
      <c r="AZ74" s="27"/>
      <c r="BA74" s="27"/>
      <c r="BB74" s="27"/>
      <c r="BC74" s="27"/>
      <c r="BD74" s="27"/>
      <c r="BE74" s="27"/>
      <c r="BF74" s="27"/>
      <c r="BG74" s="27"/>
      <c r="BH74" s="27"/>
      <c r="BI74" s="27"/>
      <c r="BJ74" s="27"/>
      <c r="BK74" s="27"/>
      <c r="BL74" s="27"/>
      <c r="BM74" s="27"/>
      <c r="BN74" s="27"/>
      <c r="BO74" s="27"/>
      <c r="BP74" s="27"/>
      <c r="BQ74" s="27"/>
      <c r="BR74" s="27"/>
      <c r="BS74" s="27"/>
      <c r="BT74" s="27"/>
      <c r="BU74" s="27"/>
      <c r="BV74" s="27"/>
      <c r="BW74" s="27"/>
      <c r="BX74" s="27"/>
      <c r="BY74" s="27"/>
      <c r="BZ74" s="27"/>
      <c r="CA74" s="27"/>
      <c r="CB74" s="27"/>
      <c r="CC74" s="27"/>
      <c r="CD74" s="27"/>
      <c r="CE74" s="27"/>
      <c r="CF74" s="27"/>
      <c r="CG74" s="27"/>
      <c r="CH74" s="27"/>
      <c r="CI74" s="27"/>
      <c r="CJ74" s="27"/>
      <c r="CK74" s="27"/>
      <c r="CL74" s="27"/>
      <c r="CM74" s="27"/>
      <c r="CN74" s="27"/>
      <c r="CO74" s="27"/>
      <c r="CP74" s="27"/>
      <c r="CQ74" s="27"/>
      <c r="CR74" s="27"/>
      <c r="CS74" s="27"/>
      <c r="CT74" s="27"/>
      <c r="CU74" s="27"/>
      <c r="CV74" s="27"/>
      <c r="CW74" s="27"/>
      <c r="CX74" s="27"/>
      <c r="CY74" s="27"/>
      <c r="CZ74" s="27"/>
      <c r="DA74" s="27"/>
      <c r="DB74" s="27"/>
      <c r="DC74" s="27"/>
      <c r="DD74" s="27"/>
      <c r="DE74" s="27"/>
      <c r="DF74" s="27"/>
      <c r="DG74" s="27"/>
      <c r="DH74" s="27"/>
      <c r="DI74" s="27"/>
      <c r="DJ74" s="27"/>
      <c r="DK74" s="27"/>
      <c r="DL74" s="27"/>
      <c r="DM74" s="27"/>
      <c r="DN74" s="27"/>
      <c r="DO74" s="27"/>
      <c r="DP74" s="27"/>
      <c r="DQ74" s="27"/>
      <c r="DR74" s="27"/>
      <c r="DS74" s="27"/>
      <c r="DT74" s="27"/>
      <c r="DU74" s="27"/>
      <c r="DV74" s="27"/>
      <c r="DW74" s="27"/>
      <c r="DX74" s="27"/>
      <c r="DY74" s="27"/>
      <c r="DZ74" s="27"/>
      <c r="EA74" s="27"/>
      <c r="EB74" s="27"/>
      <c r="EC74" s="27"/>
      <c r="ED74" s="27"/>
      <c r="EE74" s="27"/>
      <c r="EF74" s="27"/>
      <c r="EG74" s="27"/>
      <c r="EH74" s="27"/>
      <c r="EI74" s="27"/>
      <c r="EJ74" s="27"/>
      <c r="EK74" s="27"/>
      <c r="EL74" s="27"/>
      <c r="EM74" s="27"/>
      <c r="EN74" s="27"/>
      <c r="EO74" s="27"/>
      <c r="EP74" s="27"/>
      <c r="EQ74" s="27"/>
      <c r="ER74" s="27"/>
      <c r="ES74" s="27"/>
      <c r="ET74" s="27"/>
      <c r="EU74" s="27"/>
      <c r="EV74" s="27"/>
      <c r="EW74" s="27"/>
      <c r="EX74" s="27"/>
      <c r="EY74" s="27"/>
      <c r="EZ74" s="27"/>
      <c r="FA74" s="27"/>
      <c r="FB74" s="27"/>
      <c r="FC74" s="27"/>
      <c r="FD74" s="27"/>
      <c r="FE74" s="27"/>
      <c r="FF74" s="27"/>
      <c r="FG74" s="27"/>
      <c r="FH74" s="27"/>
      <c r="FI74" s="27"/>
      <c r="FJ74" s="27"/>
      <c r="FK74" s="27"/>
      <c r="FL74" s="27"/>
      <c r="FM74" s="27"/>
      <c r="FN74" s="27"/>
      <c r="FO74" s="27"/>
      <c r="FP74" s="27"/>
      <c r="FQ74" s="27"/>
      <c r="FR74" s="27"/>
      <c r="FS74" s="27"/>
      <c r="FT74" s="27"/>
      <c r="FU74" s="27"/>
      <c r="FV74" s="27"/>
      <c r="FW74" s="27"/>
      <c r="FX74" s="27"/>
      <c r="FY74" s="27"/>
      <c r="FZ74" s="27"/>
      <c r="GA74" s="27"/>
      <c r="GB74" s="27"/>
      <c r="GC74" s="27"/>
      <c r="GD74" s="27"/>
      <c r="GE74" s="27"/>
      <c r="GF74" s="27"/>
      <c r="GG74" s="27"/>
      <c r="GH74" s="27"/>
      <c r="GI74" s="27"/>
      <c r="GJ74" s="27"/>
      <c r="GK74" s="27"/>
      <c r="GL74" s="27"/>
      <c r="GM74" s="27"/>
      <c r="GN74" s="27"/>
      <c r="GO74" s="27"/>
      <c r="GP74" s="27"/>
      <c r="GQ74" s="27"/>
      <c r="GR74" s="27"/>
      <c r="GS74" s="27"/>
      <c r="GT74" s="27"/>
      <c r="GU74" s="27"/>
      <c r="GV74" s="27"/>
      <c r="GW74" s="27"/>
      <c r="GX74" s="27"/>
      <c r="GY74" s="27"/>
      <c r="GZ74" s="27"/>
      <c r="HA74" s="27"/>
      <c r="HB74" s="27"/>
      <c r="HC74" s="27"/>
      <c r="HD74" s="27"/>
      <c r="HE74" s="27"/>
      <c r="HF74" s="27"/>
      <c r="HG74" s="27"/>
      <c r="HH74" s="27"/>
      <c r="HI74" s="27"/>
      <c r="HJ74" s="27"/>
      <c r="HK74" s="27"/>
      <c r="HL74" s="27"/>
      <c r="HM74" s="27"/>
      <c r="HN74" s="27"/>
      <c r="HO74" s="27"/>
      <c r="HP74" s="27"/>
      <c r="HQ74" s="27"/>
      <c r="HR74" s="27"/>
      <c r="HS74" s="27"/>
      <c r="HT74" s="27"/>
      <c r="HU74" s="27"/>
      <c r="HV74" s="27"/>
      <c r="HW74" s="27"/>
      <c r="HX74" s="27"/>
      <c r="HY74" s="27"/>
      <c r="HZ74" s="27"/>
      <c r="IA74" s="27"/>
      <c r="IB74" s="27"/>
      <c r="IC74" s="27"/>
      <c r="ID74" s="27"/>
      <c r="IE74" s="27"/>
      <c r="IF74" s="27"/>
      <c r="IG74" s="27"/>
      <c r="IH74" s="27"/>
      <c r="II74" s="27"/>
      <c r="IJ74" s="27"/>
      <c r="IK74" s="27"/>
      <c r="IL74" s="27"/>
      <c r="IM74" s="27"/>
      <c r="IN74" s="27"/>
      <c r="IO74" s="27"/>
      <c r="IP74" s="27"/>
      <c r="IQ74" s="27"/>
      <c r="IR74" s="27"/>
      <c r="IS74" s="27"/>
      <c r="IT74" s="27"/>
      <c r="IU74" s="27"/>
      <c r="IV74" s="27"/>
      <c r="IW74" s="27"/>
      <c r="IX74" s="27"/>
      <c r="IY74" s="27"/>
      <c r="IZ74" s="27"/>
      <c r="JA74" s="27"/>
      <c r="JB74" s="27"/>
      <c r="JC74" s="27"/>
      <c r="JD74" s="27"/>
      <c r="JE74" s="27"/>
      <c r="JF74" s="27"/>
      <c r="JG74" s="27"/>
      <c r="JH74" s="27"/>
      <c r="JI74" s="27"/>
      <c r="JJ74" s="27"/>
      <c r="JK74" s="27"/>
      <c r="JL74" s="27"/>
      <c r="JM74" s="27"/>
      <c r="JN74" s="27"/>
      <c r="JO74" s="27"/>
      <c r="JP74" s="27"/>
      <c r="JQ74" s="27"/>
      <c r="JR74" s="27"/>
      <c r="JS74" s="27"/>
      <c r="JT74" s="27"/>
      <c r="JU74" s="27"/>
      <c r="JV74" s="27"/>
      <c r="JW74" s="27"/>
      <c r="JX74" s="27"/>
      <c r="JY74" s="27"/>
      <c r="JZ74" s="27"/>
      <c r="KA74" s="27"/>
      <c r="KB74" s="27"/>
      <c r="KC74" s="27"/>
      <c r="KD74" s="27"/>
      <c r="KE74" s="27"/>
      <c r="KF74" s="27"/>
      <c r="KG74" s="27"/>
      <c r="KH74" s="27"/>
      <c r="KI74" s="27"/>
      <c r="KJ74" s="27"/>
      <c r="KK74" s="27"/>
      <c r="KL74" s="27"/>
      <c r="KM74" s="27"/>
      <c r="KN74" s="27"/>
      <c r="KO74" s="27"/>
      <c r="KP74" s="27"/>
      <c r="KQ74" s="27"/>
      <c r="KR74" s="27"/>
      <c r="KS74" s="27"/>
      <c r="KT74" s="27"/>
      <c r="KU74" s="27"/>
      <c r="KV74" s="27"/>
      <c r="KW74" s="27"/>
      <c r="KX74" s="27"/>
      <c r="KY74" s="27"/>
      <c r="KZ74" s="27"/>
      <c r="LA74" s="27"/>
      <c r="LB74" s="27"/>
      <c r="LC74" s="27"/>
      <c r="LD74" s="27"/>
      <c r="LE74" s="27"/>
      <c r="LF74" s="27"/>
      <c r="LG74" s="27"/>
      <c r="LH74" s="27"/>
      <c r="LI74" s="27"/>
      <c r="LJ74" s="27"/>
      <c r="LK74" s="27"/>
      <c r="LL74" s="27"/>
      <c r="LM74" s="27"/>
      <c r="LN74" s="27"/>
      <c r="LO74" s="27"/>
      <c r="LP74" s="27"/>
      <c r="LQ74" s="27"/>
      <c r="LR74" s="27"/>
      <c r="LS74" s="27"/>
      <c r="LT74" s="27"/>
      <c r="LU74" s="27"/>
      <c r="LV74" s="27"/>
      <c r="LW74" s="27"/>
      <c r="LX74" s="27"/>
      <c r="LY74" s="27"/>
      <c r="LZ74" s="27"/>
      <c r="MA74" s="27"/>
      <c r="MB74" s="27"/>
      <c r="MC74" s="27"/>
      <c r="MD74" s="27"/>
      <c r="ME74" s="27"/>
      <c r="MF74" s="27"/>
      <c r="MG74" s="27"/>
      <c r="MH74" s="27"/>
      <c r="MI74" s="27"/>
      <c r="MJ74" s="27"/>
      <c r="MK74" s="27"/>
      <c r="ML74" s="27"/>
      <c r="MM74" s="27"/>
    </row>
    <row r="75" spans="1:351" s="45" customFormat="1" x14ac:dyDescent="0.3">
      <c r="A75" s="52" t="s">
        <v>235</v>
      </c>
      <c r="B75" s="126"/>
      <c r="C75" s="104">
        <f t="shared" si="7"/>
        <v>19</v>
      </c>
      <c r="D75" s="126"/>
      <c r="E75" s="126"/>
      <c r="F75" s="75"/>
      <c r="G75" s="75" t="s">
        <v>235</v>
      </c>
      <c r="H75" s="75"/>
      <c r="I75" s="75" t="s">
        <v>235</v>
      </c>
      <c r="J75" s="75" t="s">
        <v>235</v>
      </c>
      <c r="K75" s="75" t="s">
        <v>235</v>
      </c>
      <c r="L75" s="75" t="s">
        <v>235</v>
      </c>
      <c r="M75" s="75" t="s">
        <v>235</v>
      </c>
      <c r="N75" s="75" t="s">
        <v>235</v>
      </c>
      <c r="O75" s="75" t="s">
        <v>235</v>
      </c>
      <c r="P75" s="75" t="s">
        <v>235</v>
      </c>
      <c r="Q75" s="75" t="s">
        <v>235</v>
      </c>
      <c r="R75" s="75" t="s">
        <v>235</v>
      </c>
      <c r="S75" s="75"/>
      <c r="T75" s="75"/>
      <c r="U75" s="75" t="s">
        <v>235</v>
      </c>
      <c r="V75" s="75"/>
      <c r="W75" s="75"/>
      <c r="X75" s="75"/>
      <c r="Y75" s="75" t="s">
        <v>235</v>
      </c>
      <c r="Z75" s="75"/>
      <c r="AA75" s="75"/>
      <c r="AB75" s="75" t="s">
        <v>235</v>
      </c>
      <c r="AC75" s="75" t="s">
        <v>235</v>
      </c>
      <c r="AD75" s="75"/>
      <c r="AE75" s="75"/>
      <c r="AF75" s="75"/>
      <c r="AG75" s="75" t="s">
        <v>235</v>
      </c>
      <c r="AH75" s="75" t="s">
        <v>235</v>
      </c>
      <c r="AI75" s="75" t="s">
        <v>235</v>
      </c>
      <c r="AJ75" s="75"/>
      <c r="AK75" s="75" t="s">
        <v>235</v>
      </c>
      <c r="AL75" s="93" t="s">
        <v>38</v>
      </c>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27"/>
      <c r="DY75" s="27"/>
      <c r="DZ75" s="27"/>
      <c r="EA75" s="27"/>
      <c r="EB75" s="27"/>
      <c r="EC75" s="27"/>
      <c r="ED75" s="27"/>
      <c r="EE75" s="27"/>
      <c r="EF75" s="27"/>
      <c r="EG75" s="27"/>
      <c r="EH75" s="27"/>
      <c r="EI75" s="27"/>
      <c r="EJ75" s="27"/>
      <c r="EK75" s="27"/>
      <c r="EL75" s="27"/>
      <c r="EM75" s="27"/>
      <c r="EN75" s="27"/>
      <c r="EO75" s="27"/>
      <c r="EP75" s="27"/>
      <c r="EQ75" s="27"/>
      <c r="ER75" s="27"/>
      <c r="ES75" s="27"/>
      <c r="ET75" s="27"/>
      <c r="EU75" s="27"/>
      <c r="EV75" s="27"/>
      <c r="EW75" s="27"/>
      <c r="EX75" s="27"/>
      <c r="EY75" s="27"/>
      <c r="EZ75" s="27"/>
      <c r="FA75" s="27"/>
      <c r="FB75" s="27"/>
      <c r="FC75" s="27"/>
      <c r="FD75" s="27"/>
      <c r="FE75" s="27"/>
      <c r="FF75" s="27"/>
      <c r="FG75" s="27"/>
      <c r="FH75" s="27"/>
      <c r="FI75" s="27"/>
      <c r="FJ75" s="27"/>
      <c r="FK75" s="27"/>
      <c r="FL75" s="27"/>
      <c r="FM75" s="27"/>
      <c r="FN75" s="27"/>
      <c r="FO75" s="27"/>
      <c r="FP75" s="27"/>
      <c r="FQ75" s="27"/>
      <c r="FR75" s="27"/>
      <c r="FS75" s="27"/>
      <c r="FT75" s="27"/>
      <c r="FU75" s="27"/>
      <c r="FV75" s="27"/>
      <c r="FW75" s="27"/>
      <c r="FX75" s="27"/>
      <c r="FY75" s="27"/>
      <c r="FZ75" s="27"/>
      <c r="GA75" s="27"/>
      <c r="GB75" s="27"/>
      <c r="GC75" s="27"/>
      <c r="GD75" s="27"/>
      <c r="GE75" s="27"/>
      <c r="GF75" s="27"/>
      <c r="GG75" s="27"/>
      <c r="GH75" s="27"/>
      <c r="GI75" s="27"/>
      <c r="GJ75" s="27"/>
      <c r="GK75" s="27"/>
      <c r="GL75" s="27"/>
      <c r="GM75" s="27"/>
      <c r="GN75" s="27"/>
      <c r="GO75" s="27"/>
      <c r="GP75" s="27"/>
      <c r="GQ75" s="27"/>
      <c r="GR75" s="27"/>
      <c r="GS75" s="27"/>
      <c r="GT75" s="27"/>
      <c r="GU75" s="27"/>
      <c r="GV75" s="27"/>
      <c r="GW75" s="27"/>
      <c r="GX75" s="27"/>
      <c r="GY75" s="27"/>
      <c r="GZ75" s="27"/>
      <c r="HA75" s="27"/>
      <c r="HB75" s="27"/>
      <c r="HC75" s="27"/>
      <c r="HD75" s="27"/>
      <c r="HE75" s="27"/>
      <c r="HF75" s="27"/>
      <c r="HG75" s="27"/>
      <c r="HH75" s="27"/>
      <c r="HI75" s="27"/>
      <c r="HJ75" s="27"/>
      <c r="HK75" s="27"/>
      <c r="HL75" s="27"/>
      <c r="HM75" s="27"/>
      <c r="HN75" s="27"/>
      <c r="HO75" s="27"/>
      <c r="HP75" s="27"/>
      <c r="HQ75" s="27"/>
      <c r="HR75" s="27"/>
      <c r="HS75" s="27"/>
      <c r="HT75" s="27"/>
      <c r="HU75" s="27"/>
      <c r="HV75" s="27"/>
      <c r="HW75" s="27"/>
      <c r="HX75" s="27"/>
      <c r="HY75" s="27"/>
      <c r="HZ75" s="27"/>
      <c r="IA75" s="27"/>
      <c r="IB75" s="27"/>
      <c r="IC75" s="27"/>
      <c r="ID75" s="27"/>
      <c r="IE75" s="27"/>
      <c r="IF75" s="27"/>
      <c r="IG75" s="27"/>
      <c r="IH75" s="27"/>
      <c r="II75" s="27"/>
      <c r="IJ75" s="27"/>
      <c r="IK75" s="27"/>
      <c r="IL75" s="27"/>
      <c r="IM75" s="27"/>
      <c r="IN75" s="27"/>
      <c r="IO75" s="27"/>
      <c r="IP75" s="27"/>
      <c r="IQ75" s="27"/>
      <c r="IR75" s="27"/>
      <c r="IS75" s="27"/>
      <c r="IT75" s="27"/>
      <c r="IU75" s="27"/>
      <c r="IV75" s="27"/>
      <c r="IW75" s="27"/>
      <c r="IX75" s="27"/>
      <c r="IY75" s="27"/>
      <c r="IZ75" s="27"/>
      <c r="JA75" s="27"/>
      <c r="JB75" s="27"/>
      <c r="JC75" s="27"/>
      <c r="JD75" s="27"/>
      <c r="JE75" s="27"/>
      <c r="JF75" s="27"/>
      <c r="JG75" s="27"/>
      <c r="JH75" s="27"/>
      <c r="JI75" s="27"/>
      <c r="JJ75" s="27"/>
      <c r="JK75" s="27"/>
      <c r="JL75" s="27"/>
      <c r="JM75" s="27"/>
      <c r="JN75" s="27"/>
      <c r="JO75" s="27"/>
      <c r="JP75" s="27"/>
      <c r="JQ75" s="27"/>
      <c r="JR75" s="27"/>
      <c r="JS75" s="27"/>
      <c r="JT75" s="27"/>
      <c r="JU75" s="27"/>
      <c r="JV75" s="27"/>
      <c r="JW75" s="27"/>
      <c r="JX75" s="27"/>
      <c r="JY75" s="27"/>
      <c r="JZ75" s="27"/>
      <c r="KA75" s="27"/>
      <c r="KB75" s="27"/>
      <c r="KC75" s="27"/>
      <c r="KD75" s="27"/>
      <c r="KE75" s="27"/>
      <c r="KF75" s="27"/>
      <c r="KG75" s="27"/>
      <c r="KH75" s="27"/>
      <c r="KI75" s="27"/>
      <c r="KJ75" s="27"/>
      <c r="KK75" s="27"/>
      <c r="KL75" s="27"/>
      <c r="KM75" s="27"/>
      <c r="KN75" s="27"/>
      <c r="KO75" s="27"/>
      <c r="KP75" s="27"/>
      <c r="KQ75" s="27"/>
      <c r="KR75" s="27"/>
      <c r="KS75" s="27"/>
      <c r="KT75" s="27"/>
      <c r="KU75" s="27"/>
      <c r="KV75" s="27"/>
      <c r="KW75" s="27"/>
      <c r="KX75" s="27"/>
      <c r="KY75" s="27"/>
      <c r="KZ75" s="27"/>
      <c r="LA75" s="27"/>
      <c r="LB75" s="27"/>
      <c r="LC75" s="27"/>
      <c r="LD75" s="27"/>
      <c r="LE75" s="27"/>
      <c r="LF75" s="27"/>
      <c r="LG75" s="27"/>
      <c r="LH75" s="27"/>
      <c r="LI75" s="27"/>
      <c r="LJ75" s="27"/>
      <c r="LK75" s="27"/>
      <c r="LL75" s="27"/>
      <c r="LM75" s="27"/>
      <c r="LN75" s="27"/>
      <c r="LO75" s="27"/>
      <c r="LP75" s="27"/>
      <c r="LQ75" s="27"/>
      <c r="LR75" s="27"/>
      <c r="LS75" s="27"/>
      <c r="LT75" s="27"/>
      <c r="LU75" s="27"/>
      <c r="LV75" s="27"/>
      <c r="LW75" s="27"/>
      <c r="LX75" s="27"/>
      <c r="LY75" s="27"/>
      <c r="LZ75" s="27"/>
      <c r="MA75" s="27"/>
      <c r="MB75" s="27"/>
      <c r="MC75" s="27"/>
      <c r="MD75" s="27"/>
      <c r="ME75" s="27"/>
      <c r="MF75" s="27"/>
      <c r="MG75" s="27"/>
      <c r="MH75" s="27"/>
      <c r="MI75" s="27"/>
      <c r="MJ75" s="27"/>
      <c r="MK75" s="27"/>
      <c r="ML75" s="27"/>
      <c r="MM75" s="27"/>
    </row>
    <row r="76" spans="1:351" s="45" customFormat="1" x14ac:dyDescent="0.3">
      <c r="A76" s="52" t="s">
        <v>236</v>
      </c>
      <c r="B76" s="126"/>
      <c r="C76" s="104">
        <f t="shared" si="7"/>
        <v>1</v>
      </c>
      <c r="D76" s="126"/>
      <c r="E76" s="126"/>
      <c r="F76" s="75"/>
      <c r="G76" s="75"/>
      <c r="H76" s="75" t="s">
        <v>236</v>
      </c>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93" t="s">
        <v>38</v>
      </c>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27"/>
      <c r="DY76" s="27"/>
      <c r="DZ76" s="27"/>
      <c r="EA76" s="27"/>
      <c r="EB76" s="27"/>
      <c r="EC76" s="27"/>
      <c r="ED76" s="27"/>
      <c r="EE76" s="27"/>
      <c r="EF76" s="27"/>
      <c r="EG76" s="27"/>
      <c r="EH76" s="27"/>
      <c r="EI76" s="27"/>
      <c r="EJ76" s="27"/>
      <c r="EK76" s="27"/>
      <c r="EL76" s="27"/>
      <c r="EM76" s="27"/>
      <c r="EN76" s="27"/>
      <c r="EO76" s="27"/>
      <c r="EP76" s="27"/>
      <c r="EQ76" s="27"/>
      <c r="ER76" s="27"/>
      <c r="ES76" s="27"/>
      <c r="ET76" s="27"/>
      <c r="EU76" s="27"/>
      <c r="EV76" s="27"/>
      <c r="EW76" s="27"/>
      <c r="EX76" s="27"/>
      <c r="EY76" s="27"/>
      <c r="EZ76" s="27"/>
      <c r="FA76" s="27"/>
      <c r="FB76" s="27"/>
      <c r="FC76" s="27"/>
      <c r="FD76" s="27"/>
      <c r="FE76" s="27"/>
      <c r="FF76" s="27"/>
      <c r="FG76" s="27"/>
      <c r="FH76" s="27"/>
      <c r="FI76" s="27"/>
      <c r="FJ76" s="27"/>
      <c r="FK76" s="27"/>
      <c r="FL76" s="27"/>
      <c r="FM76" s="27"/>
      <c r="FN76" s="27"/>
      <c r="FO76" s="27"/>
      <c r="FP76" s="27"/>
      <c r="FQ76" s="27"/>
      <c r="FR76" s="27"/>
      <c r="FS76" s="27"/>
      <c r="FT76" s="27"/>
      <c r="FU76" s="27"/>
      <c r="FV76" s="27"/>
      <c r="FW76" s="27"/>
      <c r="FX76" s="27"/>
      <c r="FY76" s="27"/>
      <c r="FZ76" s="27"/>
      <c r="GA76" s="27"/>
      <c r="GB76" s="27"/>
      <c r="GC76" s="27"/>
      <c r="GD76" s="27"/>
      <c r="GE76" s="27"/>
      <c r="GF76" s="27"/>
      <c r="GG76" s="27"/>
      <c r="GH76" s="27"/>
      <c r="GI76" s="27"/>
      <c r="GJ76" s="27"/>
      <c r="GK76" s="27"/>
      <c r="GL76" s="27"/>
      <c r="GM76" s="27"/>
      <c r="GN76" s="27"/>
      <c r="GO76" s="27"/>
      <c r="GP76" s="27"/>
      <c r="GQ76" s="27"/>
      <c r="GR76" s="27"/>
      <c r="GS76" s="27"/>
      <c r="GT76" s="27"/>
      <c r="GU76" s="27"/>
      <c r="GV76" s="27"/>
      <c r="GW76" s="27"/>
      <c r="GX76" s="27"/>
      <c r="GY76" s="27"/>
      <c r="GZ76" s="27"/>
      <c r="HA76" s="27"/>
      <c r="HB76" s="27"/>
      <c r="HC76" s="27"/>
      <c r="HD76" s="27"/>
      <c r="HE76" s="27"/>
      <c r="HF76" s="27"/>
      <c r="HG76" s="27"/>
      <c r="HH76" s="27"/>
      <c r="HI76" s="27"/>
      <c r="HJ76" s="27"/>
      <c r="HK76" s="27"/>
      <c r="HL76" s="27"/>
      <c r="HM76" s="27"/>
      <c r="HN76" s="27"/>
      <c r="HO76" s="27"/>
      <c r="HP76" s="27"/>
      <c r="HQ76" s="27"/>
      <c r="HR76" s="27"/>
      <c r="HS76" s="27"/>
      <c r="HT76" s="27"/>
      <c r="HU76" s="27"/>
      <c r="HV76" s="27"/>
      <c r="HW76" s="27"/>
      <c r="HX76" s="27"/>
      <c r="HY76" s="27"/>
      <c r="HZ76" s="27"/>
      <c r="IA76" s="27"/>
      <c r="IB76" s="27"/>
      <c r="IC76" s="27"/>
      <c r="ID76" s="27"/>
      <c r="IE76" s="27"/>
      <c r="IF76" s="27"/>
      <c r="IG76" s="27"/>
      <c r="IH76" s="27"/>
      <c r="II76" s="27"/>
      <c r="IJ76" s="27"/>
      <c r="IK76" s="27"/>
      <c r="IL76" s="27"/>
      <c r="IM76" s="27"/>
      <c r="IN76" s="27"/>
      <c r="IO76" s="27"/>
      <c r="IP76" s="27"/>
      <c r="IQ76" s="27"/>
      <c r="IR76" s="27"/>
      <c r="IS76" s="27"/>
      <c r="IT76" s="27"/>
      <c r="IU76" s="27"/>
      <c r="IV76" s="27"/>
      <c r="IW76" s="27"/>
      <c r="IX76" s="27"/>
      <c r="IY76" s="27"/>
      <c r="IZ76" s="27"/>
      <c r="JA76" s="27"/>
      <c r="JB76" s="27"/>
      <c r="JC76" s="27"/>
      <c r="JD76" s="27"/>
      <c r="JE76" s="27"/>
      <c r="JF76" s="27"/>
      <c r="JG76" s="27"/>
      <c r="JH76" s="27"/>
      <c r="JI76" s="27"/>
      <c r="JJ76" s="27"/>
      <c r="JK76" s="27"/>
      <c r="JL76" s="27"/>
      <c r="JM76" s="27"/>
      <c r="JN76" s="27"/>
      <c r="JO76" s="27"/>
      <c r="JP76" s="27"/>
      <c r="JQ76" s="27"/>
      <c r="JR76" s="27"/>
      <c r="JS76" s="27"/>
      <c r="JT76" s="27"/>
      <c r="JU76" s="27"/>
      <c r="JV76" s="27"/>
      <c r="JW76" s="27"/>
      <c r="JX76" s="27"/>
      <c r="JY76" s="27"/>
      <c r="JZ76" s="27"/>
      <c r="KA76" s="27"/>
      <c r="KB76" s="27"/>
      <c r="KC76" s="27"/>
      <c r="KD76" s="27"/>
      <c r="KE76" s="27"/>
      <c r="KF76" s="27"/>
      <c r="KG76" s="27"/>
      <c r="KH76" s="27"/>
      <c r="KI76" s="27"/>
      <c r="KJ76" s="27"/>
      <c r="KK76" s="27"/>
      <c r="KL76" s="27"/>
      <c r="KM76" s="27"/>
      <c r="KN76" s="27"/>
      <c r="KO76" s="27"/>
      <c r="KP76" s="27"/>
      <c r="KQ76" s="27"/>
      <c r="KR76" s="27"/>
      <c r="KS76" s="27"/>
      <c r="KT76" s="27"/>
      <c r="KU76" s="27"/>
      <c r="KV76" s="27"/>
      <c r="KW76" s="27"/>
      <c r="KX76" s="27"/>
      <c r="KY76" s="27"/>
      <c r="KZ76" s="27"/>
      <c r="LA76" s="27"/>
      <c r="LB76" s="27"/>
      <c r="LC76" s="27"/>
      <c r="LD76" s="27"/>
      <c r="LE76" s="27"/>
      <c r="LF76" s="27"/>
      <c r="LG76" s="27"/>
      <c r="LH76" s="27"/>
      <c r="LI76" s="27"/>
      <c r="LJ76" s="27"/>
      <c r="LK76" s="27"/>
      <c r="LL76" s="27"/>
      <c r="LM76" s="27"/>
      <c r="LN76" s="27"/>
      <c r="LO76" s="27"/>
      <c r="LP76" s="27"/>
      <c r="LQ76" s="27"/>
      <c r="LR76" s="27"/>
      <c r="LS76" s="27"/>
      <c r="LT76" s="27"/>
      <c r="LU76" s="27"/>
      <c r="LV76" s="27"/>
      <c r="LW76" s="27"/>
      <c r="LX76" s="27"/>
      <c r="LY76" s="27"/>
      <c r="LZ76" s="27"/>
      <c r="MA76" s="27"/>
      <c r="MB76" s="27"/>
      <c r="MC76" s="27"/>
      <c r="MD76" s="27"/>
      <c r="ME76" s="27"/>
      <c r="MF76" s="27"/>
      <c r="MG76" s="27"/>
      <c r="MH76" s="27"/>
      <c r="MI76" s="27"/>
      <c r="MJ76" s="27"/>
      <c r="MK76" s="27"/>
      <c r="ML76" s="27"/>
      <c r="MM76" s="27"/>
    </row>
    <row r="77" spans="1:351" s="45" customFormat="1" x14ac:dyDescent="0.3">
      <c r="A77" s="52" t="s">
        <v>237</v>
      </c>
      <c r="B77" s="126"/>
      <c r="C77" s="104">
        <f t="shared" si="7"/>
        <v>2</v>
      </c>
      <c r="D77" s="126"/>
      <c r="E77" s="126"/>
      <c r="F77" s="75"/>
      <c r="G77" s="75"/>
      <c r="H77" s="75"/>
      <c r="I77" s="75"/>
      <c r="J77" s="75"/>
      <c r="K77" s="75"/>
      <c r="L77" s="75"/>
      <c r="M77" s="75"/>
      <c r="N77" s="75"/>
      <c r="O77" s="75"/>
      <c r="P77" s="75"/>
      <c r="Q77" s="75"/>
      <c r="R77" s="75"/>
      <c r="S77" s="75"/>
      <c r="T77" s="75"/>
      <c r="U77" s="75" t="s">
        <v>237</v>
      </c>
      <c r="V77" s="75" t="s">
        <v>237</v>
      </c>
      <c r="W77" s="75"/>
      <c r="X77" s="75"/>
      <c r="Y77" s="75"/>
      <c r="Z77" s="75"/>
      <c r="AA77" s="75"/>
      <c r="AB77" s="75"/>
      <c r="AC77" s="75"/>
      <c r="AD77" s="75"/>
      <c r="AE77" s="75"/>
      <c r="AF77" s="75"/>
      <c r="AG77" s="75"/>
      <c r="AH77" s="75"/>
      <c r="AI77" s="75"/>
      <c r="AJ77" s="75"/>
      <c r="AK77" s="75"/>
      <c r="AL77" s="93"/>
      <c r="AM77" s="27"/>
      <c r="AN77" s="27"/>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7"/>
      <c r="BZ77" s="27"/>
      <c r="CA77" s="27"/>
      <c r="CB77" s="27"/>
      <c r="CC77" s="27"/>
      <c r="CD77" s="27"/>
      <c r="CE77" s="27"/>
      <c r="CF77" s="27"/>
      <c r="CG77" s="27"/>
      <c r="CH77" s="27"/>
      <c r="CI77" s="27"/>
      <c r="CJ77" s="27"/>
      <c r="CK77" s="27"/>
      <c r="CL77" s="27"/>
      <c r="CM77" s="27"/>
      <c r="CN77" s="27"/>
      <c r="CO77" s="27"/>
      <c r="CP77" s="27"/>
      <c r="CQ77" s="27"/>
      <c r="CR77" s="27"/>
      <c r="CS77" s="27"/>
      <c r="CT77" s="27"/>
      <c r="CU77" s="27"/>
      <c r="CV77" s="27"/>
      <c r="CW77" s="27"/>
      <c r="CX77" s="27"/>
      <c r="CY77" s="27"/>
      <c r="CZ77" s="27"/>
      <c r="DA77" s="27"/>
      <c r="DB77" s="27"/>
      <c r="DC77" s="27"/>
      <c r="DD77" s="27"/>
      <c r="DE77" s="27"/>
      <c r="DF77" s="27"/>
      <c r="DG77" s="27"/>
      <c r="DH77" s="27"/>
      <c r="DI77" s="27"/>
      <c r="DJ77" s="27"/>
      <c r="DK77" s="27"/>
      <c r="DL77" s="27"/>
      <c r="DM77" s="27"/>
      <c r="DN77" s="27"/>
      <c r="DO77" s="27"/>
      <c r="DP77" s="27"/>
      <c r="DQ77" s="27"/>
      <c r="DR77" s="27"/>
      <c r="DS77" s="27"/>
      <c r="DT77" s="27"/>
      <c r="DU77" s="27"/>
      <c r="DV77" s="27"/>
      <c r="DW77" s="27"/>
      <c r="DX77" s="27"/>
      <c r="DY77" s="27"/>
      <c r="DZ77" s="27"/>
      <c r="EA77" s="27"/>
      <c r="EB77" s="27"/>
      <c r="EC77" s="27"/>
      <c r="ED77" s="27"/>
      <c r="EE77" s="27"/>
      <c r="EF77" s="27"/>
      <c r="EG77" s="27"/>
      <c r="EH77" s="27"/>
      <c r="EI77" s="27"/>
      <c r="EJ77" s="27"/>
      <c r="EK77" s="27"/>
      <c r="EL77" s="27"/>
      <c r="EM77" s="27"/>
      <c r="EN77" s="27"/>
      <c r="EO77" s="27"/>
      <c r="EP77" s="27"/>
      <c r="EQ77" s="27"/>
      <c r="ER77" s="27"/>
      <c r="ES77" s="27"/>
      <c r="ET77" s="27"/>
      <c r="EU77" s="27"/>
      <c r="EV77" s="27"/>
      <c r="EW77" s="27"/>
      <c r="EX77" s="27"/>
      <c r="EY77" s="27"/>
      <c r="EZ77" s="27"/>
      <c r="FA77" s="27"/>
      <c r="FB77" s="27"/>
      <c r="FC77" s="27"/>
      <c r="FD77" s="27"/>
      <c r="FE77" s="27"/>
      <c r="FF77" s="27"/>
      <c r="FG77" s="27"/>
      <c r="FH77" s="27"/>
      <c r="FI77" s="27"/>
      <c r="FJ77" s="27"/>
      <c r="FK77" s="27"/>
      <c r="FL77" s="27"/>
      <c r="FM77" s="27"/>
      <c r="FN77" s="27"/>
      <c r="FO77" s="27"/>
      <c r="FP77" s="27"/>
      <c r="FQ77" s="27"/>
      <c r="FR77" s="27"/>
      <c r="FS77" s="27"/>
      <c r="FT77" s="27"/>
      <c r="FU77" s="27"/>
      <c r="FV77" s="27"/>
      <c r="FW77" s="27"/>
      <c r="FX77" s="27"/>
      <c r="FY77" s="27"/>
      <c r="FZ77" s="27"/>
      <c r="GA77" s="27"/>
      <c r="GB77" s="27"/>
      <c r="GC77" s="27"/>
      <c r="GD77" s="27"/>
      <c r="GE77" s="27"/>
      <c r="GF77" s="27"/>
      <c r="GG77" s="27"/>
      <c r="GH77" s="27"/>
      <c r="GI77" s="27"/>
      <c r="GJ77" s="27"/>
      <c r="GK77" s="27"/>
      <c r="GL77" s="27"/>
      <c r="GM77" s="27"/>
      <c r="GN77" s="27"/>
      <c r="GO77" s="27"/>
      <c r="GP77" s="27"/>
      <c r="GQ77" s="27"/>
      <c r="GR77" s="27"/>
      <c r="GS77" s="27"/>
      <c r="GT77" s="27"/>
      <c r="GU77" s="27"/>
      <c r="GV77" s="27"/>
      <c r="GW77" s="27"/>
      <c r="GX77" s="27"/>
      <c r="GY77" s="27"/>
      <c r="GZ77" s="27"/>
      <c r="HA77" s="27"/>
      <c r="HB77" s="27"/>
      <c r="HC77" s="27"/>
      <c r="HD77" s="27"/>
      <c r="HE77" s="27"/>
      <c r="HF77" s="27"/>
      <c r="HG77" s="27"/>
      <c r="HH77" s="27"/>
      <c r="HI77" s="27"/>
      <c r="HJ77" s="27"/>
      <c r="HK77" s="27"/>
      <c r="HL77" s="27"/>
      <c r="HM77" s="27"/>
      <c r="HN77" s="27"/>
      <c r="HO77" s="27"/>
      <c r="HP77" s="27"/>
      <c r="HQ77" s="27"/>
      <c r="HR77" s="27"/>
      <c r="HS77" s="27"/>
      <c r="HT77" s="27"/>
      <c r="HU77" s="27"/>
      <c r="HV77" s="27"/>
      <c r="HW77" s="27"/>
      <c r="HX77" s="27"/>
      <c r="HY77" s="27"/>
      <c r="HZ77" s="27"/>
      <c r="IA77" s="27"/>
      <c r="IB77" s="27"/>
      <c r="IC77" s="27"/>
      <c r="ID77" s="27"/>
      <c r="IE77" s="27"/>
      <c r="IF77" s="27"/>
      <c r="IG77" s="27"/>
      <c r="IH77" s="27"/>
      <c r="II77" s="27"/>
      <c r="IJ77" s="27"/>
      <c r="IK77" s="27"/>
      <c r="IL77" s="27"/>
      <c r="IM77" s="27"/>
      <c r="IN77" s="27"/>
      <c r="IO77" s="27"/>
      <c r="IP77" s="27"/>
      <c r="IQ77" s="27"/>
      <c r="IR77" s="27"/>
      <c r="IS77" s="27"/>
      <c r="IT77" s="27"/>
      <c r="IU77" s="27"/>
      <c r="IV77" s="27"/>
      <c r="IW77" s="27"/>
      <c r="IX77" s="27"/>
      <c r="IY77" s="27"/>
      <c r="IZ77" s="27"/>
      <c r="JA77" s="27"/>
      <c r="JB77" s="27"/>
      <c r="JC77" s="27"/>
      <c r="JD77" s="27"/>
      <c r="JE77" s="27"/>
      <c r="JF77" s="27"/>
      <c r="JG77" s="27"/>
      <c r="JH77" s="27"/>
      <c r="JI77" s="27"/>
      <c r="JJ77" s="27"/>
      <c r="JK77" s="27"/>
      <c r="JL77" s="27"/>
      <c r="JM77" s="27"/>
      <c r="JN77" s="27"/>
      <c r="JO77" s="27"/>
      <c r="JP77" s="27"/>
      <c r="JQ77" s="27"/>
      <c r="JR77" s="27"/>
      <c r="JS77" s="27"/>
      <c r="JT77" s="27"/>
      <c r="JU77" s="27"/>
      <c r="JV77" s="27"/>
      <c r="JW77" s="27"/>
      <c r="JX77" s="27"/>
      <c r="JY77" s="27"/>
      <c r="JZ77" s="27"/>
      <c r="KA77" s="27"/>
      <c r="KB77" s="27"/>
      <c r="KC77" s="27"/>
      <c r="KD77" s="27"/>
      <c r="KE77" s="27"/>
      <c r="KF77" s="27"/>
      <c r="KG77" s="27"/>
      <c r="KH77" s="27"/>
      <c r="KI77" s="27"/>
      <c r="KJ77" s="27"/>
      <c r="KK77" s="27"/>
      <c r="KL77" s="27"/>
      <c r="KM77" s="27"/>
      <c r="KN77" s="27"/>
      <c r="KO77" s="27"/>
      <c r="KP77" s="27"/>
      <c r="KQ77" s="27"/>
      <c r="KR77" s="27"/>
      <c r="KS77" s="27"/>
      <c r="KT77" s="27"/>
      <c r="KU77" s="27"/>
      <c r="KV77" s="27"/>
      <c r="KW77" s="27"/>
      <c r="KX77" s="27"/>
      <c r="KY77" s="27"/>
      <c r="KZ77" s="27"/>
      <c r="LA77" s="27"/>
      <c r="LB77" s="27"/>
      <c r="LC77" s="27"/>
      <c r="LD77" s="27"/>
      <c r="LE77" s="27"/>
      <c r="LF77" s="27"/>
      <c r="LG77" s="27"/>
      <c r="LH77" s="27"/>
      <c r="LI77" s="27"/>
      <c r="LJ77" s="27"/>
      <c r="LK77" s="27"/>
      <c r="LL77" s="27"/>
      <c r="LM77" s="27"/>
      <c r="LN77" s="27"/>
      <c r="LO77" s="27"/>
      <c r="LP77" s="27"/>
      <c r="LQ77" s="27"/>
      <c r="LR77" s="27"/>
      <c r="LS77" s="27"/>
      <c r="LT77" s="27"/>
      <c r="LU77" s="27"/>
      <c r="LV77" s="27"/>
      <c r="LW77" s="27"/>
      <c r="LX77" s="27"/>
      <c r="LY77" s="27"/>
      <c r="LZ77" s="27"/>
      <c r="MA77" s="27"/>
      <c r="MB77" s="27"/>
      <c r="MC77" s="27"/>
      <c r="MD77" s="27"/>
      <c r="ME77" s="27"/>
      <c r="MF77" s="27"/>
      <c r="MG77" s="27"/>
      <c r="MH77" s="27"/>
      <c r="MI77" s="27"/>
      <c r="MJ77" s="27"/>
      <c r="MK77" s="27"/>
      <c r="ML77" s="27"/>
      <c r="MM77" s="27"/>
    </row>
    <row r="78" spans="1:351" s="45" customFormat="1" x14ac:dyDescent="0.3">
      <c r="A78" s="52" t="s">
        <v>238</v>
      </c>
      <c r="B78" s="126"/>
      <c r="C78" s="104">
        <f t="shared" si="7"/>
        <v>2</v>
      </c>
      <c r="D78" s="126"/>
      <c r="E78" s="126"/>
      <c r="F78" s="75"/>
      <c r="G78" s="75"/>
      <c r="H78" s="75"/>
      <c r="I78" s="75"/>
      <c r="J78" s="75"/>
      <c r="K78" s="75"/>
      <c r="L78" s="75"/>
      <c r="M78" s="75"/>
      <c r="N78" s="75"/>
      <c r="O78" s="75"/>
      <c r="P78" s="75"/>
      <c r="Q78" s="75" t="s">
        <v>238</v>
      </c>
      <c r="R78" s="75"/>
      <c r="S78" s="75"/>
      <c r="T78" s="75"/>
      <c r="U78" s="75" t="s">
        <v>238</v>
      </c>
      <c r="V78" s="75"/>
      <c r="W78" s="75"/>
      <c r="X78" s="75"/>
      <c r="Y78" s="75"/>
      <c r="Z78" s="75"/>
      <c r="AA78" s="75"/>
      <c r="AB78" s="75"/>
      <c r="AC78" s="75"/>
      <c r="AD78" s="75"/>
      <c r="AE78" s="75"/>
      <c r="AF78" s="75"/>
      <c r="AG78" s="75"/>
      <c r="AH78" s="75"/>
      <c r="AI78" s="75"/>
      <c r="AJ78" s="75"/>
      <c r="AK78" s="75"/>
      <c r="AL78" s="93"/>
      <c r="AM78" s="27"/>
      <c r="AN78" s="27"/>
      <c r="AO78" s="27"/>
      <c r="AP78" s="27"/>
      <c r="AQ78" s="27"/>
      <c r="AR78" s="27"/>
      <c r="AS78" s="27"/>
      <c r="AT78" s="27"/>
      <c r="AU78" s="27"/>
      <c r="AV78" s="27"/>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7"/>
      <c r="BZ78" s="27"/>
      <c r="CA78" s="27"/>
      <c r="CB78" s="27"/>
      <c r="CC78" s="27"/>
      <c r="CD78" s="27"/>
      <c r="CE78" s="27"/>
      <c r="CF78" s="27"/>
      <c r="CG78" s="27"/>
      <c r="CH78" s="27"/>
      <c r="CI78" s="27"/>
      <c r="CJ78" s="27"/>
      <c r="CK78" s="27"/>
      <c r="CL78" s="27"/>
      <c r="CM78" s="27"/>
      <c r="CN78" s="27"/>
      <c r="CO78" s="27"/>
      <c r="CP78" s="27"/>
      <c r="CQ78" s="27"/>
      <c r="CR78" s="27"/>
      <c r="CS78" s="27"/>
      <c r="CT78" s="27"/>
      <c r="CU78" s="27"/>
      <c r="CV78" s="27"/>
      <c r="CW78" s="27"/>
      <c r="CX78" s="27"/>
      <c r="CY78" s="27"/>
      <c r="CZ78" s="27"/>
      <c r="DA78" s="27"/>
      <c r="DB78" s="27"/>
      <c r="DC78" s="27"/>
      <c r="DD78" s="27"/>
      <c r="DE78" s="27"/>
      <c r="DF78" s="27"/>
      <c r="DG78" s="27"/>
      <c r="DH78" s="27"/>
      <c r="DI78" s="27"/>
      <c r="DJ78" s="27"/>
      <c r="DK78" s="27"/>
      <c r="DL78" s="27"/>
      <c r="DM78" s="27"/>
      <c r="DN78" s="27"/>
      <c r="DO78" s="27"/>
      <c r="DP78" s="27"/>
      <c r="DQ78" s="27"/>
      <c r="DR78" s="27"/>
      <c r="DS78" s="27"/>
      <c r="DT78" s="27"/>
      <c r="DU78" s="27"/>
      <c r="DV78" s="27"/>
      <c r="DW78" s="27"/>
      <c r="DX78" s="27"/>
      <c r="DY78" s="27"/>
      <c r="DZ78" s="27"/>
      <c r="EA78" s="27"/>
      <c r="EB78" s="27"/>
      <c r="EC78" s="27"/>
      <c r="ED78" s="27"/>
      <c r="EE78" s="27"/>
      <c r="EF78" s="27"/>
      <c r="EG78" s="27"/>
      <c r="EH78" s="27"/>
      <c r="EI78" s="27"/>
      <c r="EJ78" s="27"/>
      <c r="EK78" s="27"/>
      <c r="EL78" s="27"/>
      <c r="EM78" s="27"/>
      <c r="EN78" s="27"/>
      <c r="EO78" s="27"/>
      <c r="EP78" s="27"/>
      <c r="EQ78" s="27"/>
      <c r="ER78" s="27"/>
      <c r="ES78" s="27"/>
      <c r="ET78" s="27"/>
      <c r="EU78" s="27"/>
      <c r="EV78" s="27"/>
      <c r="EW78" s="27"/>
      <c r="EX78" s="27"/>
      <c r="EY78" s="27"/>
      <c r="EZ78" s="27"/>
      <c r="FA78" s="27"/>
      <c r="FB78" s="27"/>
      <c r="FC78" s="27"/>
      <c r="FD78" s="27"/>
      <c r="FE78" s="27"/>
      <c r="FF78" s="27"/>
      <c r="FG78" s="27"/>
      <c r="FH78" s="27"/>
      <c r="FI78" s="27"/>
      <c r="FJ78" s="27"/>
      <c r="FK78" s="27"/>
      <c r="FL78" s="27"/>
      <c r="FM78" s="27"/>
      <c r="FN78" s="27"/>
      <c r="FO78" s="27"/>
      <c r="FP78" s="27"/>
      <c r="FQ78" s="27"/>
      <c r="FR78" s="27"/>
      <c r="FS78" s="27"/>
      <c r="FT78" s="27"/>
      <c r="FU78" s="27"/>
      <c r="FV78" s="27"/>
      <c r="FW78" s="27"/>
      <c r="FX78" s="27"/>
      <c r="FY78" s="27"/>
      <c r="FZ78" s="27"/>
      <c r="GA78" s="27"/>
      <c r="GB78" s="27"/>
      <c r="GC78" s="27"/>
      <c r="GD78" s="27"/>
      <c r="GE78" s="27"/>
      <c r="GF78" s="27"/>
      <c r="GG78" s="27"/>
      <c r="GH78" s="27"/>
      <c r="GI78" s="27"/>
      <c r="GJ78" s="27"/>
      <c r="GK78" s="27"/>
      <c r="GL78" s="27"/>
      <c r="GM78" s="27"/>
      <c r="GN78" s="27"/>
      <c r="GO78" s="27"/>
      <c r="GP78" s="27"/>
      <c r="GQ78" s="27"/>
      <c r="GR78" s="27"/>
      <c r="GS78" s="27"/>
      <c r="GT78" s="27"/>
      <c r="GU78" s="27"/>
      <c r="GV78" s="27"/>
      <c r="GW78" s="27"/>
      <c r="GX78" s="27"/>
      <c r="GY78" s="27"/>
      <c r="GZ78" s="27"/>
      <c r="HA78" s="27"/>
      <c r="HB78" s="27"/>
      <c r="HC78" s="27"/>
      <c r="HD78" s="27"/>
      <c r="HE78" s="27"/>
      <c r="HF78" s="27"/>
      <c r="HG78" s="27"/>
      <c r="HH78" s="27"/>
      <c r="HI78" s="27"/>
      <c r="HJ78" s="27"/>
      <c r="HK78" s="27"/>
      <c r="HL78" s="27"/>
      <c r="HM78" s="27"/>
      <c r="HN78" s="27"/>
      <c r="HO78" s="27"/>
      <c r="HP78" s="27"/>
      <c r="HQ78" s="27"/>
      <c r="HR78" s="27"/>
      <c r="HS78" s="27"/>
      <c r="HT78" s="27"/>
      <c r="HU78" s="27"/>
      <c r="HV78" s="27"/>
      <c r="HW78" s="27"/>
      <c r="HX78" s="27"/>
      <c r="HY78" s="27"/>
      <c r="HZ78" s="27"/>
      <c r="IA78" s="27"/>
      <c r="IB78" s="27"/>
      <c r="IC78" s="27"/>
      <c r="ID78" s="27"/>
      <c r="IE78" s="27"/>
      <c r="IF78" s="27"/>
      <c r="IG78" s="27"/>
      <c r="IH78" s="27"/>
      <c r="II78" s="27"/>
      <c r="IJ78" s="27"/>
      <c r="IK78" s="27"/>
      <c r="IL78" s="27"/>
      <c r="IM78" s="27"/>
      <c r="IN78" s="27"/>
      <c r="IO78" s="27"/>
      <c r="IP78" s="27"/>
      <c r="IQ78" s="27"/>
      <c r="IR78" s="27"/>
      <c r="IS78" s="27"/>
      <c r="IT78" s="27"/>
      <c r="IU78" s="27"/>
      <c r="IV78" s="27"/>
      <c r="IW78" s="27"/>
      <c r="IX78" s="27"/>
      <c r="IY78" s="27"/>
      <c r="IZ78" s="27"/>
      <c r="JA78" s="27"/>
      <c r="JB78" s="27"/>
      <c r="JC78" s="27"/>
      <c r="JD78" s="27"/>
      <c r="JE78" s="27"/>
      <c r="JF78" s="27"/>
      <c r="JG78" s="27"/>
      <c r="JH78" s="27"/>
      <c r="JI78" s="27"/>
      <c r="JJ78" s="27"/>
      <c r="JK78" s="27"/>
      <c r="JL78" s="27"/>
      <c r="JM78" s="27"/>
      <c r="JN78" s="27"/>
      <c r="JO78" s="27"/>
      <c r="JP78" s="27"/>
      <c r="JQ78" s="27"/>
      <c r="JR78" s="27"/>
      <c r="JS78" s="27"/>
      <c r="JT78" s="27"/>
      <c r="JU78" s="27"/>
      <c r="JV78" s="27"/>
      <c r="JW78" s="27"/>
      <c r="JX78" s="27"/>
      <c r="JY78" s="27"/>
      <c r="JZ78" s="27"/>
      <c r="KA78" s="27"/>
      <c r="KB78" s="27"/>
      <c r="KC78" s="27"/>
      <c r="KD78" s="27"/>
      <c r="KE78" s="27"/>
      <c r="KF78" s="27"/>
      <c r="KG78" s="27"/>
      <c r="KH78" s="27"/>
      <c r="KI78" s="27"/>
      <c r="KJ78" s="27"/>
      <c r="KK78" s="27"/>
      <c r="KL78" s="27"/>
      <c r="KM78" s="27"/>
      <c r="KN78" s="27"/>
      <c r="KO78" s="27"/>
      <c r="KP78" s="27"/>
      <c r="KQ78" s="27"/>
      <c r="KR78" s="27"/>
      <c r="KS78" s="27"/>
      <c r="KT78" s="27"/>
      <c r="KU78" s="27"/>
      <c r="KV78" s="27"/>
      <c r="KW78" s="27"/>
      <c r="KX78" s="27"/>
      <c r="KY78" s="27"/>
      <c r="KZ78" s="27"/>
      <c r="LA78" s="27"/>
      <c r="LB78" s="27"/>
      <c r="LC78" s="27"/>
      <c r="LD78" s="27"/>
      <c r="LE78" s="27"/>
      <c r="LF78" s="27"/>
      <c r="LG78" s="27"/>
      <c r="LH78" s="27"/>
      <c r="LI78" s="27"/>
      <c r="LJ78" s="27"/>
      <c r="LK78" s="27"/>
      <c r="LL78" s="27"/>
      <c r="LM78" s="27"/>
      <c r="LN78" s="27"/>
      <c r="LO78" s="27"/>
      <c r="LP78" s="27"/>
      <c r="LQ78" s="27"/>
      <c r="LR78" s="27"/>
      <c r="LS78" s="27"/>
      <c r="LT78" s="27"/>
      <c r="LU78" s="27"/>
      <c r="LV78" s="27"/>
      <c r="LW78" s="27"/>
      <c r="LX78" s="27"/>
      <c r="LY78" s="27"/>
      <c r="LZ78" s="27"/>
      <c r="MA78" s="27"/>
      <c r="MB78" s="27"/>
      <c r="MC78" s="27"/>
      <c r="MD78" s="27"/>
      <c r="ME78" s="27"/>
      <c r="MF78" s="27"/>
      <c r="MG78" s="27"/>
      <c r="MH78" s="27"/>
      <c r="MI78" s="27"/>
      <c r="MJ78" s="27"/>
      <c r="MK78" s="27"/>
      <c r="ML78" s="27"/>
      <c r="MM78" s="27"/>
    </row>
    <row r="79" spans="1:351" s="45" customFormat="1" x14ac:dyDescent="0.3">
      <c r="A79" s="52" t="s">
        <v>239</v>
      </c>
      <c r="B79" s="126"/>
      <c r="C79" s="104">
        <f t="shared" si="7"/>
        <v>2</v>
      </c>
      <c r="D79" s="126"/>
      <c r="E79" s="126"/>
      <c r="F79" s="75"/>
      <c r="G79" s="75"/>
      <c r="H79" s="75"/>
      <c r="I79" s="75"/>
      <c r="J79" s="75"/>
      <c r="K79" s="75"/>
      <c r="L79" s="75"/>
      <c r="M79" s="75"/>
      <c r="N79" s="75"/>
      <c r="O79" s="75"/>
      <c r="P79" s="75" t="s">
        <v>239</v>
      </c>
      <c r="Q79" s="75"/>
      <c r="R79" s="75"/>
      <c r="S79" s="75"/>
      <c r="T79" s="75"/>
      <c r="U79" s="75"/>
      <c r="V79" s="75"/>
      <c r="W79" s="75"/>
      <c r="X79" s="75"/>
      <c r="Y79" s="75"/>
      <c r="Z79" s="75"/>
      <c r="AA79" s="75" t="s">
        <v>239</v>
      </c>
      <c r="AB79" s="75"/>
      <c r="AC79" s="75"/>
      <c r="AD79" s="75"/>
      <c r="AE79" s="75"/>
      <c r="AF79" s="75"/>
      <c r="AG79" s="75"/>
      <c r="AH79" s="75"/>
      <c r="AI79" s="75"/>
      <c r="AJ79" s="75"/>
      <c r="AK79" s="75"/>
      <c r="AL79" s="93"/>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27"/>
      <c r="DY79" s="27"/>
      <c r="DZ79" s="27"/>
      <c r="EA79" s="27"/>
      <c r="EB79" s="27"/>
      <c r="EC79" s="27"/>
      <c r="ED79" s="27"/>
      <c r="EE79" s="27"/>
      <c r="EF79" s="27"/>
      <c r="EG79" s="27"/>
      <c r="EH79" s="27"/>
      <c r="EI79" s="27"/>
      <c r="EJ79" s="27"/>
      <c r="EK79" s="27"/>
      <c r="EL79" s="27"/>
      <c r="EM79" s="27"/>
      <c r="EN79" s="27"/>
      <c r="EO79" s="27"/>
      <c r="EP79" s="27"/>
      <c r="EQ79" s="27"/>
      <c r="ER79" s="27"/>
      <c r="ES79" s="27"/>
      <c r="ET79" s="27"/>
      <c r="EU79" s="27"/>
      <c r="EV79" s="27"/>
      <c r="EW79" s="27"/>
      <c r="EX79" s="27"/>
      <c r="EY79" s="27"/>
      <c r="EZ79" s="27"/>
      <c r="FA79" s="27"/>
      <c r="FB79" s="27"/>
      <c r="FC79" s="27"/>
      <c r="FD79" s="27"/>
      <c r="FE79" s="27"/>
      <c r="FF79" s="27"/>
      <c r="FG79" s="27"/>
      <c r="FH79" s="27"/>
      <c r="FI79" s="27"/>
      <c r="FJ79" s="27"/>
      <c r="FK79" s="27"/>
      <c r="FL79" s="27"/>
      <c r="FM79" s="27"/>
      <c r="FN79" s="27"/>
      <c r="FO79" s="27"/>
      <c r="FP79" s="27"/>
      <c r="FQ79" s="27"/>
      <c r="FR79" s="27"/>
      <c r="FS79" s="27"/>
      <c r="FT79" s="27"/>
      <c r="FU79" s="27"/>
      <c r="FV79" s="27"/>
      <c r="FW79" s="27"/>
      <c r="FX79" s="27"/>
      <c r="FY79" s="27"/>
      <c r="FZ79" s="27"/>
      <c r="GA79" s="27"/>
      <c r="GB79" s="27"/>
      <c r="GC79" s="27"/>
      <c r="GD79" s="27"/>
      <c r="GE79" s="27"/>
      <c r="GF79" s="27"/>
      <c r="GG79" s="27"/>
      <c r="GH79" s="27"/>
      <c r="GI79" s="27"/>
      <c r="GJ79" s="27"/>
      <c r="GK79" s="27"/>
      <c r="GL79" s="27"/>
      <c r="GM79" s="27"/>
      <c r="GN79" s="27"/>
      <c r="GO79" s="27"/>
      <c r="GP79" s="27"/>
      <c r="GQ79" s="27"/>
      <c r="GR79" s="27"/>
      <c r="GS79" s="27"/>
      <c r="GT79" s="27"/>
      <c r="GU79" s="27"/>
      <c r="GV79" s="27"/>
      <c r="GW79" s="27"/>
      <c r="GX79" s="27"/>
      <c r="GY79" s="27"/>
      <c r="GZ79" s="27"/>
      <c r="HA79" s="27"/>
      <c r="HB79" s="27"/>
      <c r="HC79" s="27"/>
      <c r="HD79" s="27"/>
      <c r="HE79" s="27"/>
      <c r="HF79" s="27"/>
      <c r="HG79" s="27"/>
      <c r="HH79" s="27"/>
      <c r="HI79" s="27"/>
      <c r="HJ79" s="27"/>
      <c r="HK79" s="27"/>
      <c r="HL79" s="27"/>
      <c r="HM79" s="27"/>
      <c r="HN79" s="27"/>
      <c r="HO79" s="27"/>
      <c r="HP79" s="27"/>
      <c r="HQ79" s="27"/>
      <c r="HR79" s="27"/>
      <c r="HS79" s="27"/>
      <c r="HT79" s="27"/>
      <c r="HU79" s="27"/>
      <c r="HV79" s="27"/>
      <c r="HW79" s="27"/>
      <c r="HX79" s="27"/>
      <c r="HY79" s="27"/>
      <c r="HZ79" s="27"/>
      <c r="IA79" s="27"/>
      <c r="IB79" s="27"/>
      <c r="IC79" s="27"/>
      <c r="ID79" s="27"/>
      <c r="IE79" s="27"/>
      <c r="IF79" s="27"/>
      <c r="IG79" s="27"/>
      <c r="IH79" s="27"/>
      <c r="II79" s="27"/>
      <c r="IJ79" s="27"/>
      <c r="IK79" s="27"/>
      <c r="IL79" s="27"/>
      <c r="IM79" s="27"/>
      <c r="IN79" s="27"/>
      <c r="IO79" s="27"/>
      <c r="IP79" s="27"/>
      <c r="IQ79" s="27"/>
      <c r="IR79" s="27"/>
      <c r="IS79" s="27"/>
      <c r="IT79" s="27"/>
      <c r="IU79" s="27"/>
      <c r="IV79" s="27"/>
      <c r="IW79" s="27"/>
      <c r="IX79" s="27"/>
      <c r="IY79" s="27"/>
      <c r="IZ79" s="27"/>
      <c r="JA79" s="27"/>
      <c r="JB79" s="27"/>
      <c r="JC79" s="27"/>
      <c r="JD79" s="27"/>
      <c r="JE79" s="27"/>
      <c r="JF79" s="27"/>
      <c r="JG79" s="27"/>
      <c r="JH79" s="27"/>
      <c r="JI79" s="27"/>
      <c r="JJ79" s="27"/>
      <c r="JK79" s="27"/>
      <c r="JL79" s="27"/>
      <c r="JM79" s="27"/>
      <c r="JN79" s="27"/>
      <c r="JO79" s="27"/>
      <c r="JP79" s="27"/>
      <c r="JQ79" s="27"/>
      <c r="JR79" s="27"/>
      <c r="JS79" s="27"/>
      <c r="JT79" s="27"/>
      <c r="JU79" s="27"/>
      <c r="JV79" s="27"/>
      <c r="JW79" s="27"/>
      <c r="JX79" s="27"/>
      <c r="JY79" s="27"/>
      <c r="JZ79" s="27"/>
      <c r="KA79" s="27"/>
      <c r="KB79" s="27"/>
      <c r="KC79" s="27"/>
      <c r="KD79" s="27"/>
      <c r="KE79" s="27"/>
      <c r="KF79" s="27"/>
      <c r="KG79" s="27"/>
      <c r="KH79" s="27"/>
      <c r="KI79" s="27"/>
      <c r="KJ79" s="27"/>
      <c r="KK79" s="27"/>
      <c r="KL79" s="27"/>
      <c r="KM79" s="27"/>
      <c r="KN79" s="27"/>
      <c r="KO79" s="27"/>
      <c r="KP79" s="27"/>
      <c r="KQ79" s="27"/>
      <c r="KR79" s="27"/>
      <c r="KS79" s="27"/>
      <c r="KT79" s="27"/>
      <c r="KU79" s="27"/>
      <c r="KV79" s="27"/>
      <c r="KW79" s="27"/>
      <c r="KX79" s="27"/>
      <c r="KY79" s="27"/>
      <c r="KZ79" s="27"/>
      <c r="LA79" s="27"/>
      <c r="LB79" s="27"/>
      <c r="LC79" s="27"/>
      <c r="LD79" s="27"/>
      <c r="LE79" s="27"/>
      <c r="LF79" s="27"/>
      <c r="LG79" s="27"/>
      <c r="LH79" s="27"/>
      <c r="LI79" s="27"/>
      <c r="LJ79" s="27"/>
      <c r="LK79" s="27"/>
      <c r="LL79" s="27"/>
      <c r="LM79" s="27"/>
      <c r="LN79" s="27"/>
      <c r="LO79" s="27"/>
      <c r="LP79" s="27"/>
      <c r="LQ79" s="27"/>
      <c r="LR79" s="27"/>
      <c r="LS79" s="27"/>
      <c r="LT79" s="27"/>
      <c r="LU79" s="27"/>
      <c r="LV79" s="27"/>
      <c r="LW79" s="27"/>
      <c r="LX79" s="27"/>
      <c r="LY79" s="27"/>
      <c r="LZ79" s="27"/>
      <c r="MA79" s="27"/>
      <c r="MB79" s="27"/>
      <c r="MC79" s="27"/>
      <c r="MD79" s="27"/>
      <c r="ME79" s="27"/>
      <c r="MF79" s="27"/>
      <c r="MG79" s="27"/>
      <c r="MH79" s="27"/>
      <c r="MI79" s="27"/>
      <c r="MJ79" s="27"/>
      <c r="MK79" s="27"/>
      <c r="ML79" s="27"/>
      <c r="MM79" s="27"/>
    </row>
    <row r="80" spans="1:351" s="45" customFormat="1" x14ac:dyDescent="0.3">
      <c r="A80" s="52" t="s">
        <v>240</v>
      </c>
      <c r="B80" s="126"/>
      <c r="C80" s="104">
        <f t="shared" si="7"/>
        <v>5</v>
      </c>
      <c r="D80" s="126"/>
      <c r="E80" s="126"/>
      <c r="F80" s="75"/>
      <c r="G80" s="75"/>
      <c r="H80" s="75" t="s">
        <v>240</v>
      </c>
      <c r="I80" s="75"/>
      <c r="J80" s="75"/>
      <c r="K80" s="75"/>
      <c r="L80" s="75"/>
      <c r="M80" s="75"/>
      <c r="N80" s="75" t="s">
        <v>240</v>
      </c>
      <c r="O80" s="75"/>
      <c r="P80" s="75"/>
      <c r="Q80" s="75"/>
      <c r="R80" s="75"/>
      <c r="S80" s="75"/>
      <c r="T80" s="75"/>
      <c r="U80" s="75"/>
      <c r="V80" s="75"/>
      <c r="W80" s="75"/>
      <c r="X80" s="75"/>
      <c r="Y80" s="75"/>
      <c r="Z80" s="75" t="s">
        <v>240</v>
      </c>
      <c r="AA80" s="75"/>
      <c r="AB80" s="75" t="s">
        <v>240</v>
      </c>
      <c r="AC80" s="75"/>
      <c r="AD80" s="75" t="s">
        <v>240</v>
      </c>
      <c r="AE80" s="75"/>
      <c r="AF80" s="75"/>
      <c r="AG80" s="75"/>
      <c r="AH80" s="75"/>
      <c r="AI80" s="75"/>
      <c r="AJ80" s="75"/>
      <c r="AK80" s="75"/>
      <c r="AL80" s="93"/>
      <c r="AM80" s="27"/>
      <c r="AN80" s="27"/>
      <c r="AO80" s="27"/>
      <c r="AP80" s="27"/>
      <c r="AQ80" s="27"/>
      <c r="AR80" s="27"/>
      <c r="AS80" s="27"/>
      <c r="AT80" s="27"/>
      <c r="AU80" s="27"/>
      <c r="AV80" s="27"/>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7"/>
      <c r="BZ80" s="27"/>
      <c r="CA80" s="27"/>
      <c r="CB80" s="27"/>
      <c r="CC80" s="27"/>
      <c r="CD80" s="27"/>
      <c r="CE80" s="27"/>
      <c r="CF80" s="27"/>
      <c r="CG80" s="27"/>
      <c r="CH80" s="27"/>
      <c r="CI80" s="27"/>
      <c r="CJ80" s="27"/>
      <c r="CK80" s="27"/>
      <c r="CL80" s="27"/>
      <c r="CM80" s="27"/>
      <c r="CN80" s="27"/>
      <c r="CO80" s="27"/>
      <c r="CP80" s="27"/>
      <c r="CQ80" s="27"/>
      <c r="CR80" s="27"/>
      <c r="CS80" s="27"/>
      <c r="CT80" s="27"/>
      <c r="CU80" s="27"/>
      <c r="CV80" s="27"/>
      <c r="CW80" s="27"/>
      <c r="CX80" s="27"/>
      <c r="CY80" s="27"/>
      <c r="CZ80" s="27"/>
      <c r="DA80" s="27"/>
      <c r="DB80" s="27"/>
      <c r="DC80" s="27"/>
      <c r="DD80" s="27"/>
      <c r="DE80" s="27"/>
      <c r="DF80" s="27"/>
      <c r="DG80" s="27"/>
      <c r="DH80" s="27"/>
      <c r="DI80" s="27"/>
      <c r="DJ80" s="27"/>
      <c r="DK80" s="27"/>
      <c r="DL80" s="27"/>
      <c r="DM80" s="27"/>
      <c r="DN80" s="27"/>
      <c r="DO80" s="27"/>
      <c r="DP80" s="27"/>
      <c r="DQ80" s="27"/>
      <c r="DR80" s="27"/>
      <c r="DS80" s="27"/>
      <c r="DT80" s="27"/>
      <c r="DU80" s="27"/>
      <c r="DV80" s="27"/>
      <c r="DW80" s="27"/>
      <c r="DX80" s="27"/>
      <c r="DY80" s="27"/>
      <c r="DZ80" s="27"/>
      <c r="EA80" s="27"/>
      <c r="EB80" s="27"/>
      <c r="EC80" s="27"/>
      <c r="ED80" s="27"/>
      <c r="EE80" s="27"/>
      <c r="EF80" s="27"/>
      <c r="EG80" s="27"/>
      <c r="EH80" s="27"/>
      <c r="EI80" s="27"/>
      <c r="EJ80" s="27"/>
      <c r="EK80" s="27"/>
      <c r="EL80" s="27"/>
      <c r="EM80" s="27"/>
      <c r="EN80" s="27"/>
      <c r="EO80" s="27"/>
      <c r="EP80" s="27"/>
      <c r="EQ80" s="27"/>
      <c r="ER80" s="27"/>
      <c r="ES80" s="27"/>
      <c r="ET80" s="27"/>
      <c r="EU80" s="27"/>
      <c r="EV80" s="27"/>
      <c r="EW80" s="27"/>
      <c r="EX80" s="27"/>
      <c r="EY80" s="27"/>
      <c r="EZ80" s="27"/>
      <c r="FA80" s="27"/>
      <c r="FB80" s="27"/>
      <c r="FC80" s="27"/>
      <c r="FD80" s="27"/>
      <c r="FE80" s="27"/>
      <c r="FF80" s="27"/>
      <c r="FG80" s="27"/>
      <c r="FH80" s="27"/>
      <c r="FI80" s="27"/>
      <c r="FJ80" s="27"/>
      <c r="FK80" s="27"/>
      <c r="FL80" s="27"/>
      <c r="FM80" s="27"/>
      <c r="FN80" s="27"/>
      <c r="FO80" s="27"/>
      <c r="FP80" s="27"/>
      <c r="FQ80" s="27"/>
      <c r="FR80" s="27"/>
      <c r="FS80" s="27"/>
      <c r="FT80" s="27"/>
      <c r="FU80" s="27"/>
      <c r="FV80" s="27"/>
      <c r="FW80" s="27"/>
      <c r="FX80" s="27"/>
      <c r="FY80" s="27"/>
      <c r="FZ80" s="27"/>
      <c r="GA80" s="27"/>
      <c r="GB80" s="27"/>
      <c r="GC80" s="27"/>
      <c r="GD80" s="27"/>
      <c r="GE80" s="27"/>
      <c r="GF80" s="27"/>
      <c r="GG80" s="27"/>
      <c r="GH80" s="27"/>
      <c r="GI80" s="27"/>
      <c r="GJ80" s="27"/>
      <c r="GK80" s="27"/>
      <c r="GL80" s="27"/>
      <c r="GM80" s="27"/>
      <c r="GN80" s="27"/>
      <c r="GO80" s="27"/>
      <c r="GP80" s="27"/>
      <c r="GQ80" s="27"/>
      <c r="GR80" s="27"/>
      <c r="GS80" s="27"/>
      <c r="GT80" s="27"/>
      <c r="GU80" s="27"/>
      <c r="GV80" s="27"/>
      <c r="GW80" s="27"/>
      <c r="GX80" s="27"/>
      <c r="GY80" s="27"/>
      <c r="GZ80" s="27"/>
      <c r="HA80" s="27"/>
      <c r="HB80" s="27"/>
      <c r="HC80" s="27"/>
      <c r="HD80" s="27"/>
      <c r="HE80" s="27"/>
      <c r="HF80" s="27"/>
      <c r="HG80" s="27"/>
      <c r="HH80" s="27"/>
      <c r="HI80" s="27"/>
      <c r="HJ80" s="27"/>
      <c r="HK80" s="27"/>
      <c r="HL80" s="27"/>
      <c r="HM80" s="27"/>
      <c r="HN80" s="27"/>
      <c r="HO80" s="27"/>
      <c r="HP80" s="27"/>
      <c r="HQ80" s="27"/>
      <c r="HR80" s="27"/>
      <c r="HS80" s="27"/>
      <c r="HT80" s="27"/>
      <c r="HU80" s="27"/>
      <c r="HV80" s="27"/>
      <c r="HW80" s="27"/>
      <c r="HX80" s="27"/>
      <c r="HY80" s="27"/>
      <c r="HZ80" s="27"/>
      <c r="IA80" s="27"/>
      <c r="IB80" s="27"/>
      <c r="IC80" s="27"/>
      <c r="ID80" s="27"/>
      <c r="IE80" s="27"/>
      <c r="IF80" s="27"/>
      <c r="IG80" s="27"/>
      <c r="IH80" s="27"/>
      <c r="II80" s="27"/>
      <c r="IJ80" s="27"/>
      <c r="IK80" s="27"/>
      <c r="IL80" s="27"/>
      <c r="IM80" s="27"/>
      <c r="IN80" s="27"/>
      <c r="IO80" s="27"/>
      <c r="IP80" s="27"/>
      <c r="IQ80" s="27"/>
      <c r="IR80" s="27"/>
      <c r="IS80" s="27"/>
      <c r="IT80" s="27"/>
      <c r="IU80" s="27"/>
      <c r="IV80" s="27"/>
      <c r="IW80" s="27"/>
      <c r="IX80" s="27"/>
      <c r="IY80" s="27"/>
      <c r="IZ80" s="27"/>
      <c r="JA80" s="27"/>
      <c r="JB80" s="27"/>
      <c r="JC80" s="27"/>
      <c r="JD80" s="27"/>
      <c r="JE80" s="27"/>
      <c r="JF80" s="27"/>
      <c r="JG80" s="27"/>
      <c r="JH80" s="27"/>
      <c r="JI80" s="27"/>
      <c r="JJ80" s="27"/>
      <c r="JK80" s="27"/>
      <c r="JL80" s="27"/>
      <c r="JM80" s="27"/>
      <c r="JN80" s="27"/>
      <c r="JO80" s="27"/>
      <c r="JP80" s="27"/>
      <c r="JQ80" s="27"/>
      <c r="JR80" s="27"/>
      <c r="JS80" s="27"/>
      <c r="JT80" s="27"/>
      <c r="JU80" s="27"/>
      <c r="JV80" s="27"/>
      <c r="JW80" s="27"/>
      <c r="JX80" s="27"/>
      <c r="JY80" s="27"/>
      <c r="JZ80" s="27"/>
      <c r="KA80" s="27"/>
      <c r="KB80" s="27"/>
      <c r="KC80" s="27"/>
      <c r="KD80" s="27"/>
      <c r="KE80" s="27"/>
      <c r="KF80" s="27"/>
      <c r="KG80" s="27"/>
      <c r="KH80" s="27"/>
      <c r="KI80" s="27"/>
      <c r="KJ80" s="27"/>
      <c r="KK80" s="27"/>
      <c r="KL80" s="27"/>
      <c r="KM80" s="27"/>
      <c r="KN80" s="27"/>
      <c r="KO80" s="27"/>
      <c r="KP80" s="27"/>
      <c r="KQ80" s="27"/>
      <c r="KR80" s="27"/>
      <c r="KS80" s="27"/>
      <c r="KT80" s="27"/>
      <c r="KU80" s="27"/>
      <c r="KV80" s="27"/>
      <c r="KW80" s="27"/>
      <c r="KX80" s="27"/>
      <c r="KY80" s="27"/>
      <c r="KZ80" s="27"/>
      <c r="LA80" s="27"/>
      <c r="LB80" s="27"/>
      <c r="LC80" s="27"/>
      <c r="LD80" s="27"/>
      <c r="LE80" s="27"/>
      <c r="LF80" s="27"/>
      <c r="LG80" s="27"/>
      <c r="LH80" s="27"/>
      <c r="LI80" s="27"/>
      <c r="LJ80" s="27"/>
      <c r="LK80" s="27"/>
      <c r="LL80" s="27"/>
      <c r="LM80" s="27"/>
      <c r="LN80" s="27"/>
      <c r="LO80" s="27"/>
      <c r="LP80" s="27"/>
      <c r="LQ80" s="27"/>
      <c r="LR80" s="27"/>
      <c r="LS80" s="27"/>
      <c r="LT80" s="27"/>
      <c r="LU80" s="27"/>
      <c r="LV80" s="27"/>
      <c r="LW80" s="27"/>
      <c r="LX80" s="27"/>
      <c r="LY80" s="27"/>
      <c r="LZ80" s="27"/>
      <c r="MA80" s="27"/>
      <c r="MB80" s="27"/>
      <c r="MC80" s="27"/>
      <c r="MD80" s="27"/>
      <c r="ME80" s="27"/>
      <c r="MF80" s="27"/>
      <c r="MG80" s="27"/>
      <c r="MH80" s="27"/>
      <c r="MI80" s="27"/>
      <c r="MJ80" s="27"/>
      <c r="MK80" s="27"/>
      <c r="ML80" s="27"/>
      <c r="MM80" s="27"/>
    </row>
    <row r="81" spans="1:351" s="45" customFormat="1" x14ac:dyDescent="0.3">
      <c r="A81" s="52" t="s">
        <v>241</v>
      </c>
      <c r="B81" s="126"/>
      <c r="C81" s="104">
        <f t="shared" si="7"/>
        <v>2</v>
      </c>
      <c r="D81" s="126"/>
      <c r="E81" s="126"/>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t="s">
        <v>241</v>
      </c>
      <c r="AG81" s="75"/>
      <c r="AH81" s="75"/>
      <c r="AI81" s="75"/>
      <c r="AJ81" s="75"/>
      <c r="AK81" s="75" t="s">
        <v>241</v>
      </c>
      <c r="AL81" s="93" t="s">
        <v>38</v>
      </c>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c r="EI81" s="27"/>
      <c r="EJ81" s="27"/>
      <c r="EK81" s="27"/>
      <c r="EL81" s="27"/>
      <c r="EM81" s="27"/>
      <c r="EN81" s="27"/>
      <c r="EO81" s="27"/>
      <c r="EP81" s="27"/>
      <c r="EQ81" s="27"/>
      <c r="ER81" s="27"/>
      <c r="ES81" s="27"/>
      <c r="ET81" s="27"/>
      <c r="EU81" s="27"/>
      <c r="EV81" s="27"/>
      <c r="EW81" s="27"/>
      <c r="EX81" s="27"/>
      <c r="EY81" s="27"/>
      <c r="EZ81" s="27"/>
      <c r="FA81" s="27"/>
      <c r="FB81" s="27"/>
      <c r="FC81" s="27"/>
      <c r="FD81" s="27"/>
      <c r="FE81" s="27"/>
      <c r="FF81" s="27"/>
      <c r="FG81" s="27"/>
      <c r="FH81" s="27"/>
      <c r="FI81" s="27"/>
      <c r="FJ81" s="27"/>
      <c r="FK81" s="27"/>
      <c r="FL81" s="27"/>
      <c r="FM81" s="27"/>
      <c r="FN81" s="27"/>
      <c r="FO81" s="27"/>
      <c r="FP81" s="27"/>
      <c r="FQ81" s="27"/>
      <c r="FR81" s="27"/>
      <c r="FS81" s="27"/>
      <c r="FT81" s="27"/>
      <c r="FU81" s="27"/>
      <c r="FV81" s="27"/>
      <c r="FW81" s="27"/>
      <c r="FX81" s="27"/>
      <c r="FY81" s="27"/>
      <c r="FZ81" s="27"/>
      <c r="GA81" s="27"/>
      <c r="GB81" s="27"/>
      <c r="GC81" s="27"/>
      <c r="GD81" s="27"/>
      <c r="GE81" s="27"/>
      <c r="GF81" s="27"/>
      <c r="GG81" s="27"/>
      <c r="GH81" s="27"/>
      <c r="GI81" s="27"/>
      <c r="GJ81" s="27"/>
      <c r="GK81" s="27"/>
      <c r="GL81" s="27"/>
      <c r="GM81" s="27"/>
      <c r="GN81" s="27"/>
      <c r="GO81" s="27"/>
      <c r="GP81" s="27"/>
      <c r="GQ81" s="27"/>
      <c r="GR81" s="27"/>
      <c r="GS81" s="27"/>
      <c r="GT81" s="27"/>
      <c r="GU81" s="27"/>
      <c r="GV81" s="27"/>
      <c r="GW81" s="27"/>
      <c r="GX81" s="27"/>
      <c r="GY81" s="27"/>
      <c r="GZ81" s="27"/>
      <c r="HA81" s="27"/>
      <c r="HB81" s="27"/>
      <c r="HC81" s="27"/>
      <c r="HD81" s="27"/>
      <c r="HE81" s="27"/>
      <c r="HF81" s="27"/>
      <c r="HG81" s="27"/>
      <c r="HH81" s="27"/>
      <c r="HI81" s="27"/>
      <c r="HJ81" s="27"/>
      <c r="HK81" s="27"/>
      <c r="HL81" s="27"/>
      <c r="HM81" s="27"/>
      <c r="HN81" s="27"/>
      <c r="HO81" s="27"/>
      <c r="HP81" s="27"/>
      <c r="HQ81" s="27"/>
      <c r="HR81" s="27"/>
      <c r="HS81" s="27"/>
      <c r="HT81" s="27"/>
      <c r="HU81" s="27"/>
      <c r="HV81" s="27"/>
      <c r="HW81" s="27"/>
      <c r="HX81" s="27"/>
      <c r="HY81" s="27"/>
      <c r="HZ81" s="27"/>
      <c r="IA81" s="27"/>
      <c r="IB81" s="27"/>
      <c r="IC81" s="27"/>
      <c r="ID81" s="27"/>
      <c r="IE81" s="27"/>
      <c r="IF81" s="27"/>
      <c r="IG81" s="27"/>
      <c r="IH81" s="27"/>
      <c r="II81" s="27"/>
      <c r="IJ81" s="27"/>
      <c r="IK81" s="27"/>
      <c r="IL81" s="27"/>
      <c r="IM81" s="27"/>
      <c r="IN81" s="27"/>
      <c r="IO81" s="27"/>
      <c r="IP81" s="27"/>
      <c r="IQ81" s="27"/>
      <c r="IR81" s="27"/>
      <c r="IS81" s="27"/>
      <c r="IT81" s="27"/>
      <c r="IU81" s="27"/>
      <c r="IV81" s="27"/>
      <c r="IW81" s="27"/>
      <c r="IX81" s="27"/>
      <c r="IY81" s="27"/>
      <c r="IZ81" s="27"/>
      <c r="JA81" s="27"/>
      <c r="JB81" s="27"/>
      <c r="JC81" s="27"/>
      <c r="JD81" s="27"/>
      <c r="JE81" s="27"/>
      <c r="JF81" s="27"/>
      <c r="JG81" s="27"/>
      <c r="JH81" s="27"/>
      <c r="JI81" s="27"/>
      <c r="JJ81" s="27"/>
      <c r="JK81" s="27"/>
      <c r="JL81" s="27"/>
      <c r="JM81" s="27"/>
      <c r="JN81" s="27"/>
      <c r="JO81" s="27"/>
      <c r="JP81" s="27"/>
      <c r="JQ81" s="27"/>
      <c r="JR81" s="27"/>
      <c r="JS81" s="27"/>
      <c r="JT81" s="27"/>
      <c r="JU81" s="27"/>
      <c r="JV81" s="27"/>
      <c r="JW81" s="27"/>
      <c r="JX81" s="27"/>
      <c r="JY81" s="27"/>
      <c r="JZ81" s="27"/>
      <c r="KA81" s="27"/>
      <c r="KB81" s="27"/>
      <c r="KC81" s="27"/>
      <c r="KD81" s="27"/>
      <c r="KE81" s="27"/>
      <c r="KF81" s="27"/>
      <c r="KG81" s="27"/>
      <c r="KH81" s="27"/>
      <c r="KI81" s="27"/>
      <c r="KJ81" s="27"/>
      <c r="KK81" s="27"/>
      <c r="KL81" s="27"/>
      <c r="KM81" s="27"/>
      <c r="KN81" s="27"/>
      <c r="KO81" s="27"/>
      <c r="KP81" s="27"/>
      <c r="KQ81" s="27"/>
      <c r="KR81" s="27"/>
      <c r="KS81" s="27"/>
      <c r="KT81" s="27"/>
      <c r="KU81" s="27"/>
      <c r="KV81" s="27"/>
      <c r="KW81" s="27"/>
      <c r="KX81" s="27"/>
      <c r="KY81" s="27"/>
      <c r="KZ81" s="27"/>
      <c r="LA81" s="27"/>
      <c r="LB81" s="27"/>
      <c r="LC81" s="27"/>
      <c r="LD81" s="27"/>
      <c r="LE81" s="27"/>
      <c r="LF81" s="27"/>
      <c r="LG81" s="27"/>
      <c r="LH81" s="27"/>
      <c r="LI81" s="27"/>
      <c r="LJ81" s="27"/>
      <c r="LK81" s="27"/>
      <c r="LL81" s="27"/>
      <c r="LM81" s="27"/>
      <c r="LN81" s="27"/>
      <c r="LO81" s="27"/>
      <c r="LP81" s="27"/>
      <c r="LQ81" s="27"/>
      <c r="LR81" s="27"/>
      <c r="LS81" s="27"/>
      <c r="LT81" s="27"/>
      <c r="LU81" s="27"/>
      <c r="LV81" s="27"/>
      <c r="LW81" s="27"/>
      <c r="LX81" s="27"/>
      <c r="LY81" s="27"/>
      <c r="LZ81" s="27"/>
      <c r="MA81" s="27"/>
      <c r="MB81" s="27"/>
      <c r="MC81" s="27"/>
      <c r="MD81" s="27"/>
      <c r="ME81" s="27"/>
      <c r="MF81" s="27"/>
      <c r="MG81" s="27"/>
      <c r="MH81" s="27"/>
      <c r="MI81" s="27"/>
      <c r="MJ81" s="27"/>
      <c r="MK81" s="27"/>
      <c r="ML81" s="27"/>
      <c r="MM81" s="27"/>
    </row>
    <row r="82" spans="1:351" s="45" customFormat="1" x14ac:dyDescent="0.3">
      <c r="A82" s="52" t="s">
        <v>242</v>
      </c>
      <c r="B82" s="126"/>
      <c r="C82" s="104">
        <f t="shared" si="7"/>
        <v>8</v>
      </c>
      <c r="D82" s="126"/>
      <c r="E82" s="126"/>
      <c r="F82" s="75"/>
      <c r="G82" s="75" t="s">
        <v>242</v>
      </c>
      <c r="H82" s="75"/>
      <c r="I82" s="75" t="s">
        <v>242</v>
      </c>
      <c r="J82" s="75" t="s">
        <v>242</v>
      </c>
      <c r="K82" s="75" t="s">
        <v>242</v>
      </c>
      <c r="L82" s="75" t="s">
        <v>242</v>
      </c>
      <c r="M82" s="75"/>
      <c r="N82" s="75" t="s">
        <v>242</v>
      </c>
      <c r="O82" s="75"/>
      <c r="P82" s="75"/>
      <c r="Q82" s="75"/>
      <c r="R82" s="75"/>
      <c r="S82" s="75"/>
      <c r="T82" s="75"/>
      <c r="U82" s="75"/>
      <c r="V82" s="75"/>
      <c r="W82" s="75"/>
      <c r="X82" s="75"/>
      <c r="Y82" s="75" t="s">
        <v>242</v>
      </c>
      <c r="Z82" s="75"/>
      <c r="AA82" s="75"/>
      <c r="AB82" s="75"/>
      <c r="AC82" s="75"/>
      <c r="AD82" s="75"/>
      <c r="AE82" s="75"/>
      <c r="AF82" s="75"/>
      <c r="AG82" s="75"/>
      <c r="AH82" s="75"/>
      <c r="AI82" s="75"/>
      <c r="AJ82" s="75"/>
      <c r="AK82" s="75" t="s">
        <v>242</v>
      </c>
      <c r="AL82" s="93" t="s">
        <v>38</v>
      </c>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row>
    <row r="83" spans="1:351" s="45" customFormat="1" x14ac:dyDescent="0.3">
      <c r="A83" s="52" t="s">
        <v>243</v>
      </c>
      <c r="B83" s="126"/>
      <c r="C83" s="104">
        <f t="shared" si="7"/>
        <v>0</v>
      </c>
      <c r="D83" s="126"/>
      <c r="E83" s="126"/>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93"/>
      <c r="AM83" s="27"/>
      <c r="AN83" s="27"/>
      <c r="AO83" s="27"/>
      <c r="AP83" s="27"/>
      <c r="AQ83" s="27"/>
      <c r="AR83" s="27"/>
      <c r="AS83" s="27"/>
      <c r="AT83" s="27"/>
      <c r="AU83" s="27"/>
      <c r="AV83" s="27"/>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7"/>
      <c r="BZ83" s="27"/>
      <c r="CA83" s="27"/>
      <c r="CB83" s="27"/>
      <c r="CC83" s="27"/>
      <c r="CD83" s="27"/>
      <c r="CE83" s="27"/>
      <c r="CF83" s="27"/>
      <c r="CG83" s="27"/>
      <c r="CH83" s="27"/>
      <c r="CI83" s="27"/>
      <c r="CJ83" s="27"/>
      <c r="CK83" s="27"/>
      <c r="CL83" s="27"/>
      <c r="CM83" s="27"/>
      <c r="CN83" s="27"/>
      <c r="CO83" s="27"/>
      <c r="CP83" s="27"/>
      <c r="CQ83" s="27"/>
      <c r="CR83" s="27"/>
      <c r="CS83" s="27"/>
      <c r="CT83" s="27"/>
      <c r="CU83" s="27"/>
      <c r="CV83" s="27"/>
      <c r="CW83" s="27"/>
      <c r="CX83" s="27"/>
      <c r="CY83" s="27"/>
      <c r="CZ83" s="27"/>
      <c r="DA83" s="27"/>
      <c r="DB83" s="27"/>
      <c r="DC83" s="27"/>
      <c r="DD83" s="27"/>
      <c r="DE83" s="27"/>
      <c r="DF83" s="27"/>
      <c r="DG83" s="27"/>
      <c r="DH83" s="27"/>
      <c r="DI83" s="27"/>
      <c r="DJ83" s="27"/>
      <c r="DK83" s="27"/>
      <c r="DL83" s="27"/>
      <c r="DM83" s="27"/>
      <c r="DN83" s="27"/>
      <c r="DO83" s="27"/>
      <c r="DP83" s="27"/>
      <c r="DQ83" s="27"/>
      <c r="DR83" s="27"/>
      <c r="DS83" s="27"/>
      <c r="DT83" s="27"/>
      <c r="DU83" s="27"/>
      <c r="DV83" s="27"/>
      <c r="DW83" s="27"/>
      <c r="DX83" s="27"/>
      <c r="DY83" s="27"/>
      <c r="DZ83" s="27"/>
      <c r="EA83" s="27"/>
      <c r="EB83" s="27"/>
      <c r="EC83" s="27"/>
      <c r="ED83" s="27"/>
      <c r="EE83" s="27"/>
      <c r="EF83" s="27"/>
      <c r="EG83" s="27"/>
      <c r="EH83" s="27"/>
      <c r="EI83" s="27"/>
      <c r="EJ83" s="27"/>
      <c r="EK83" s="27"/>
      <c r="EL83" s="27"/>
      <c r="EM83" s="27"/>
      <c r="EN83" s="27"/>
      <c r="EO83" s="27"/>
      <c r="EP83" s="27"/>
      <c r="EQ83" s="27"/>
      <c r="ER83" s="27"/>
      <c r="ES83" s="27"/>
      <c r="ET83" s="27"/>
      <c r="EU83" s="27"/>
      <c r="EV83" s="27"/>
      <c r="EW83" s="27"/>
      <c r="EX83" s="27"/>
      <c r="EY83" s="27"/>
      <c r="EZ83" s="27"/>
      <c r="FA83" s="27"/>
      <c r="FB83" s="27"/>
      <c r="FC83" s="27"/>
      <c r="FD83" s="27"/>
      <c r="FE83" s="27"/>
      <c r="FF83" s="27"/>
      <c r="FG83" s="27"/>
      <c r="FH83" s="27"/>
      <c r="FI83" s="27"/>
      <c r="FJ83" s="27"/>
      <c r="FK83" s="27"/>
      <c r="FL83" s="27"/>
      <c r="FM83" s="27"/>
      <c r="FN83" s="27"/>
      <c r="FO83" s="27"/>
      <c r="FP83" s="27"/>
      <c r="FQ83" s="27"/>
      <c r="FR83" s="27"/>
      <c r="FS83" s="27"/>
      <c r="FT83" s="27"/>
      <c r="FU83" s="27"/>
      <c r="FV83" s="27"/>
      <c r="FW83" s="27"/>
      <c r="FX83" s="27"/>
      <c r="FY83" s="27"/>
      <c r="FZ83" s="27"/>
      <c r="GA83" s="27"/>
      <c r="GB83" s="27"/>
      <c r="GC83" s="27"/>
      <c r="GD83" s="27"/>
      <c r="GE83" s="27"/>
      <c r="GF83" s="27"/>
      <c r="GG83" s="27"/>
      <c r="GH83" s="27"/>
      <c r="GI83" s="27"/>
      <c r="GJ83" s="27"/>
      <c r="GK83" s="27"/>
      <c r="GL83" s="27"/>
      <c r="GM83" s="27"/>
      <c r="GN83" s="27"/>
      <c r="GO83" s="27"/>
      <c r="GP83" s="27"/>
      <c r="GQ83" s="27"/>
      <c r="GR83" s="27"/>
      <c r="GS83" s="27"/>
      <c r="GT83" s="27"/>
      <c r="GU83" s="27"/>
      <c r="GV83" s="27"/>
      <c r="GW83" s="27"/>
      <c r="GX83" s="27"/>
      <c r="GY83" s="27"/>
      <c r="GZ83" s="27"/>
      <c r="HA83" s="27"/>
      <c r="HB83" s="27"/>
      <c r="HC83" s="27"/>
      <c r="HD83" s="27"/>
      <c r="HE83" s="27"/>
      <c r="HF83" s="27"/>
      <c r="HG83" s="27"/>
      <c r="HH83" s="27"/>
      <c r="HI83" s="27"/>
      <c r="HJ83" s="27"/>
      <c r="HK83" s="27"/>
      <c r="HL83" s="27"/>
      <c r="HM83" s="27"/>
      <c r="HN83" s="27"/>
      <c r="HO83" s="27"/>
      <c r="HP83" s="27"/>
      <c r="HQ83" s="27"/>
      <c r="HR83" s="27"/>
      <c r="HS83" s="27"/>
      <c r="HT83" s="27"/>
      <c r="HU83" s="27"/>
      <c r="HV83" s="27"/>
      <c r="HW83" s="27"/>
      <c r="HX83" s="27"/>
      <c r="HY83" s="27"/>
      <c r="HZ83" s="27"/>
      <c r="IA83" s="27"/>
      <c r="IB83" s="27"/>
      <c r="IC83" s="27"/>
      <c r="ID83" s="27"/>
      <c r="IE83" s="27"/>
      <c r="IF83" s="27"/>
      <c r="IG83" s="27"/>
      <c r="IH83" s="27"/>
      <c r="II83" s="27"/>
      <c r="IJ83" s="27"/>
      <c r="IK83" s="27"/>
      <c r="IL83" s="27"/>
      <c r="IM83" s="27"/>
      <c r="IN83" s="27"/>
      <c r="IO83" s="27"/>
      <c r="IP83" s="27"/>
      <c r="IQ83" s="27"/>
      <c r="IR83" s="27"/>
      <c r="IS83" s="27"/>
      <c r="IT83" s="27"/>
      <c r="IU83" s="27"/>
      <c r="IV83" s="27"/>
      <c r="IW83" s="27"/>
      <c r="IX83" s="27"/>
      <c r="IY83" s="27"/>
      <c r="IZ83" s="27"/>
      <c r="JA83" s="27"/>
      <c r="JB83" s="27"/>
      <c r="JC83" s="27"/>
      <c r="JD83" s="27"/>
      <c r="JE83" s="27"/>
      <c r="JF83" s="27"/>
      <c r="JG83" s="27"/>
      <c r="JH83" s="27"/>
      <c r="JI83" s="27"/>
      <c r="JJ83" s="27"/>
      <c r="JK83" s="27"/>
      <c r="JL83" s="27"/>
      <c r="JM83" s="27"/>
      <c r="JN83" s="27"/>
      <c r="JO83" s="27"/>
      <c r="JP83" s="27"/>
      <c r="JQ83" s="27"/>
      <c r="JR83" s="27"/>
      <c r="JS83" s="27"/>
      <c r="JT83" s="27"/>
      <c r="JU83" s="27"/>
      <c r="JV83" s="27"/>
      <c r="JW83" s="27"/>
      <c r="JX83" s="27"/>
      <c r="JY83" s="27"/>
      <c r="JZ83" s="27"/>
      <c r="KA83" s="27"/>
      <c r="KB83" s="27"/>
      <c r="KC83" s="27"/>
      <c r="KD83" s="27"/>
      <c r="KE83" s="27"/>
      <c r="KF83" s="27"/>
      <c r="KG83" s="27"/>
      <c r="KH83" s="27"/>
      <c r="KI83" s="27"/>
      <c r="KJ83" s="27"/>
      <c r="KK83" s="27"/>
      <c r="KL83" s="27"/>
      <c r="KM83" s="27"/>
      <c r="KN83" s="27"/>
      <c r="KO83" s="27"/>
      <c r="KP83" s="27"/>
      <c r="KQ83" s="27"/>
      <c r="KR83" s="27"/>
      <c r="KS83" s="27"/>
      <c r="KT83" s="27"/>
      <c r="KU83" s="27"/>
      <c r="KV83" s="27"/>
      <c r="KW83" s="27"/>
      <c r="KX83" s="27"/>
      <c r="KY83" s="27"/>
      <c r="KZ83" s="27"/>
      <c r="LA83" s="27"/>
      <c r="LB83" s="27"/>
      <c r="LC83" s="27"/>
      <c r="LD83" s="27"/>
      <c r="LE83" s="27"/>
      <c r="LF83" s="27"/>
      <c r="LG83" s="27"/>
      <c r="LH83" s="27"/>
      <c r="LI83" s="27"/>
      <c r="LJ83" s="27"/>
      <c r="LK83" s="27"/>
      <c r="LL83" s="27"/>
      <c r="LM83" s="27"/>
      <c r="LN83" s="27"/>
      <c r="LO83" s="27"/>
      <c r="LP83" s="27"/>
      <c r="LQ83" s="27"/>
      <c r="LR83" s="27"/>
      <c r="LS83" s="27"/>
      <c r="LT83" s="27"/>
      <c r="LU83" s="27"/>
      <c r="LV83" s="27"/>
      <c r="LW83" s="27"/>
      <c r="LX83" s="27"/>
      <c r="LY83" s="27"/>
      <c r="LZ83" s="27"/>
      <c r="MA83" s="27"/>
      <c r="MB83" s="27"/>
      <c r="MC83" s="27"/>
      <c r="MD83" s="27"/>
      <c r="ME83" s="27"/>
      <c r="MF83" s="27"/>
      <c r="MG83" s="27"/>
      <c r="MH83" s="27"/>
      <c r="MI83" s="27"/>
      <c r="MJ83" s="27"/>
      <c r="MK83" s="27"/>
      <c r="ML83" s="27"/>
      <c r="MM83" s="27"/>
    </row>
    <row r="84" spans="1:351" s="45" customFormat="1" x14ac:dyDescent="0.3">
      <c r="A84" s="52" t="s">
        <v>55</v>
      </c>
      <c r="B84" s="126"/>
      <c r="C84" s="104">
        <f t="shared" si="7"/>
        <v>7</v>
      </c>
      <c r="D84" s="126"/>
      <c r="E84" s="126"/>
      <c r="F84" s="75"/>
      <c r="G84" s="75"/>
      <c r="H84" s="75" t="s">
        <v>244</v>
      </c>
      <c r="I84" s="75"/>
      <c r="J84" s="75" t="s">
        <v>245</v>
      </c>
      <c r="K84" s="75"/>
      <c r="L84" s="75"/>
      <c r="M84" s="75"/>
      <c r="N84" s="75"/>
      <c r="O84" s="75" t="s">
        <v>246</v>
      </c>
      <c r="P84" s="75"/>
      <c r="Q84" s="75"/>
      <c r="R84" s="75" t="s">
        <v>247</v>
      </c>
      <c r="S84" s="75"/>
      <c r="T84" s="75" t="s">
        <v>248</v>
      </c>
      <c r="U84" s="75"/>
      <c r="V84" s="75"/>
      <c r="W84" s="75"/>
      <c r="X84" s="75" t="s">
        <v>249</v>
      </c>
      <c r="Y84" s="75"/>
      <c r="Z84" s="75"/>
      <c r="AA84" s="75"/>
      <c r="AB84" s="75"/>
      <c r="AC84" s="75"/>
      <c r="AD84" s="75"/>
      <c r="AE84" s="75"/>
      <c r="AF84" s="75" t="s">
        <v>250</v>
      </c>
      <c r="AG84" s="75"/>
      <c r="AH84" s="75"/>
      <c r="AI84" s="75"/>
      <c r="AJ84" s="75"/>
      <c r="AK84" s="75"/>
      <c r="AL84" s="93"/>
      <c r="AM84" s="27"/>
      <c r="AN84" s="27"/>
      <c r="AO84" s="27"/>
      <c r="AP84" s="27"/>
      <c r="AQ84" s="27"/>
      <c r="AR84" s="27"/>
      <c r="AS84" s="27"/>
      <c r="AT84" s="27"/>
      <c r="AU84" s="27"/>
      <c r="AV84" s="27"/>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7"/>
      <c r="BZ84" s="27"/>
      <c r="CA84" s="27"/>
      <c r="CB84" s="27"/>
      <c r="CC84" s="27"/>
      <c r="CD84" s="27"/>
      <c r="CE84" s="27"/>
      <c r="CF84" s="27"/>
      <c r="CG84" s="27"/>
      <c r="CH84" s="27"/>
      <c r="CI84" s="27"/>
      <c r="CJ84" s="27"/>
      <c r="CK84" s="27"/>
      <c r="CL84" s="27"/>
      <c r="CM84" s="27"/>
      <c r="CN84" s="27"/>
      <c r="CO84" s="27"/>
      <c r="CP84" s="27"/>
      <c r="CQ84" s="27"/>
      <c r="CR84" s="27"/>
      <c r="CS84" s="27"/>
      <c r="CT84" s="27"/>
      <c r="CU84" s="27"/>
      <c r="CV84" s="27"/>
      <c r="CW84" s="27"/>
      <c r="CX84" s="27"/>
      <c r="CY84" s="27"/>
      <c r="CZ84" s="27"/>
      <c r="DA84" s="27"/>
      <c r="DB84" s="27"/>
      <c r="DC84" s="27"/>
      <c r="DD84" s="27"/>
      <c r="DE84" s="27"/>
      <c r="DF84" s="27"/>
      <c r="DG84" s="27"/>
      <c r="DH84" s="27"/>
      <c r="DI84" s="27"/>
      <c r="DJ84" s="27"/>
      <c r="DK84" s="27"/>
      <c r="DL84" s="27"/>
      <c r="DM84" s="27"/>
      <c r="DN84" s="27"/>
      <c r="DO84" s="27"/>
      <c r="DP84" s="27"/>
      <c r="DQ84" s="27"/>
      <c r="DR84" s="27"/>
      <c r="DS84" s="27"/>
      <c r="DT84" s="27"/>
      <c r="DU84" s="27"/>
      <c r="DV84" s="27"/>
      <c r="DW84" s="27"/>
      <c r="DX84" s="27"/>
      <c r="DY84" s="27"/>
      <c r="DZ84" s="27"/>
      <c r="EA84" s="27"/>
      <c r="EB84" s="27"/>
      <c r="EC84" s="27"/>
      <c r="ED84" s="27"/>
      <c r="EE84" s="27"/>
      <c r="EF84" s="27"/>
      <c r="EG84" s="27"/>
      <c r="EH84" s="27"/>
      <c r="EI84" s="27"/>
      <c r="EJ84" s="27"/>
      <c r="EK84" s="27"/>
      <c r="EL84" s="27"/>
      <c r="EM84" s="27"/>
      <c r="EN84" s="27"/>
      <c r="EO84" s="27"/>
      <c r="EP84" s="27"/>
      <c r="EQ84" s="27"/>
      <c r="ER84" s="27"/>
      <c r="ES84" s="27"/>
      <c r="ET84" s="27"/>
      <c r="EU84" s="27"/>
      <c r="EV84" s="27"/>
      <c r="EW84" s="27"/>
      <c r="EX84" s="27"/>
      <c r="EY84" s="27"/>
      <c r="EZ84" s="27"/>
      <c r="FA84" s="27"/>
      <c r="FB84" s="27"/>
      <c r="FC84" s="27"/>
      <c r="FD84" s="27"/>
      <c r="FE84" s="27"/>
      <c r="FF84" s="27"/>
      <c r="FG84" s="27"/>
      <c r="FH84" s="27"/>
      <c r="FI84" s="27"/>
      <c r="FJ84" s="27"/>
      <c r="FK84" s="27"/>
      <c r="FL84" s="27"/>
      <c r="FM84" s="27"/>
      <c r="FN84" s="27"/>
      <c r="FO84" s="27"/>
      <c r="FP84" s="27"/>
      <c r="FQ84" s="27"/>
      <c r="FR84" s="27"/>
      <c r="FS84" s="27"/>
      <c r="FT84" s="27"/>
      <c r="FU84" s="27"/>
      <c r="FV84" s="27"/>
      <c r="FW84" s="27"/>
      <c r="FX84" s="27"/>
      <c r="FY84" s="27"/>
      <c r="FZ84" s="27"/>
      <c r="GA84" s="27"/>
      <c r="GB84" s="27"/>
      <c r="GC84" s="27"/>
      <c r="GD84" s="27"/>
      <c r="GE84" s="27"/>
      <c r="GF84" s="27"/>
      <c r="GG84" s="27"/>
      <c r="GH84" s="27"/>
      <c r="GI84" s="27"/>
      <c r="GJ84" s="27"/>
      <c r="GK84" s="27"/>
      <c r="GL84" s="27"/>
      <c r="GM84" s="27"/>
      <c r="GN84" s="27"/>
      <c r="GO84" s="27"/>
      <c r="GP84" s="27"/>
      <c r="GQ84" s="27"/>
      <c r="GR84" s="27"/>
      <c r="GS84" s="27"/>
      <c r="GT84" s="27"/>
      <c r="GU84" s="27"/>
      <c r="GV84" s="27"/>
      <c r="GW84" s="27"/>
      <c r="GX84" s="27"/>
      <c r="GY84" s="27"/>
      <c r="GZ84" s="27"/>
      <c r="HA84" s="27"/>
      <c r="HB84" s="27"/>
      <c r="HC84" s="27"/>
      <c r="HD84" s="27"/>
      <c r="HE84" s="27"/>
      <c r="HF84" s="27"/>
      <c r="HG84" s="27"/>
      <c r="HH84" s="27"/>
      <c r="HI84" s="27"/>
      <c r="HJ84" s="27"/>
      <c r="HK84" s="27"/>
      <c r="HL84" s="27"/>
      <c r="HM84" s="27"/>
      <c r="HN84" s="27"/>
      <c r="HO84" s="27"/>
      <c r="HP84" s="27"/>
      <c r="HQ84" s="27"/>
      <c r="HR84" s="27"/>
      <c r="HS84" s="27"/>
      <c r="HT84" s="27"/>
      <c r="HU84" s="27"/>
      <c r="HV84" s="27"/>
      <c r="HW84" s="27"/>
      <c r="HX84" s="27"/>
      <c r="HY84" s="27"/>
      <c r="HZ84" s="27"/>
      <c r="IA84" s="27"/>
      <c r="IB84" s="27"/>
      <c r="IC84" s="27"/>
      <c r="ID84" s="27"/>
      <c r="IE84" s="27"/>
      <c r="IF84" s="27"/>
      <c r="IG84" s="27"/>
      <c r="IH84" s="27"/>
      <c r="II84" s="27"/>
      <c r="IJ84" s="27"/>
      <c r="IK84" s="27"/>
      <c r="IL84" s="27"/>
      <c r="IM84" s="27"/>
      <c r="IN84" s="27"/>
      <c r="IO84" s="27"/>
      <c r="IP84" s="27"/>
      <c r="IQ84" s="27"/>
      <c r="IR84" s="27"/>
      <c r="IS84" s="27"/>
      <c r="IT84" s="27"/>
      <c r="IU84" s="27"/>
      <c r="IV84" s="27"/>
      <c r="IW84" s="27"/>
      <c r="IX84" s="27"/>
      <c r="IY84" s="27"/>
      <c r="IZ84" s="27"/>
      <c r="JA84" s="27"/>
      <c r="JB84" s="27"/>
      <c r="JC84" s="27"/>
      <c r="JD84" s="27"/>
      <c r="JE84" s="27"/>
      <c r="JF84" s="27"/>
      <c r="JG84" s="27"/>
      <c r="JH84" s="27"/>
      <c r="JI84" s="27"/>
      <c r="JJ84" s="27"/>
      <c r="JK84" s="27"/>
      <c r="JL84" s="27"/>
      <c r="JM84" s="27"/>
      <c r="JN84" s="27"/>
      <c r="JO84" s="27"/>
      <c r="JP84" s="27"/>
      <c r="JQ84" s="27"/>
      <c r="JR84" s="27"/>
      <c r="JS84" s="27"/>
      <c r="JT84" s="27"/>
      <c r="JU84" s="27"/>
      <c r="JV84" s="27"/>
      <c r="JW84" s="27"/>
      <c r="JX84" s="27"/>
      <c r="JY84" s="27"/>
      <c r="JZ84" s="27"/>
      <c r="KA84" s="27"/>
      <c r="KB84" s="27"/>
      <c r="KC84" s="27"/>
      <c r="KD84" s="27"/>
      <c r="KE84" s="27"/>
      <c r="KF84" s="27"/>
      <c r="KG84" s="27"/>
      <c r="KH84" s="27"/>
      <c r="KI84" s="27"/>
      <c r="KJ84" s="27"/>
      <c r="KK84" s="27"/>
      <c r="KL84" s="27"/>
      <c r="KM84" s="27"/>
      <c r="KN84" s="27"/>
      <c r="KO84" s="27"/>
      <c r="KP84" s="27"/>
      <c r="KQ84" s="27"/>
      <c r="KR84" s="27"/>
      <c r="KS84" s="27"/>
      <c r="KT84" s="27"/>
      <c r="KU84" s="27"/>
      <c r="KV84" s="27"/>
      <c r="KW84" s="27"/>
      <c r="KX84" s="27"/>
      <c r="KY84" s="27"/>
      <c r="KZ84" s="27"/>
      <c r="LA84" s="27"/>
      <c r="LB84" s="27"/>
      <c r="LC84" s="27"/>
      <c r="LD84" s="27"/>
      <c r="LE84" s="27"/>
      <c r="LF84" s="27"/>
      <c r="LG84" s="27"/>
      <c r="LH84" s="27"/>
      <c r="LI84" s="27"/>
      <c r="LJ84" s="27"/>
      <c r="LK84" s="27"/>
      <c r="LL84" s="27"/>
      <c r="LM84" s="27"/>
      <c r="LN84" s="27"/>
      <c r="LO84" s="27"/>
      <c r="LP84" s="27"/>
      <c r="LQ84" s="27"/>
      <c r="LR84" s="27"/>
      <c r="LS84" s="27"/>
      <c r="LT84" s="27"/>
      <c r="LU84" s="27"/>
      <c r="LV84" s="27"/>
      <c r="LW84" s="27"/>
      <c r="LX84" s="27"/>
      <c r="LY84" s="27"/>
      <c r="LZ84" s="27"/>
      <c r="MA84" s="27"/>
      <c r="MB84" s="27"/>
      <c r="MC84" s="27"/>
      <c r="MD84" s="27"/>
      <c r="ME84" s="27"/>
      <c r="MF84" s="27"/>
      <c r="MG84" s="27"/>
      <c r="MH84" s="27"/>
      <c r="MI84" s="27"/>
      <c r="MJ84" s="27"/>
      <c r="MK84" s="27"/>
      <c r="ML84" s="27"/>
      <c r="MM84" s="27"/>
    </row>
    <row r="85" spans="1:351" s="8" customFormat="1" ht="15.75" customHeight="1" x14ac:dyDescent="0.3">
      <c r="A85" s="60" t="s">
        <v>54</v>
      </c>
      <c r="B85" s="63"/>
      <c r="C85" s="63"/>
      <c r="D85" s="63"/>
      <c r="E85" s="63"/>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7"/>
      <c r="AL85" s="78"/>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c r="GK85" s="4"/>
      <c r="GL85" s="4"/>
      <c r="GM85" s="4"/>
      <c r="GN85" s="4"/>
      <c r="GO85" s="4"/>
      <c r="GP85" s="4"/>
      <c r="GQ85" s="4"/>
      <c r="GR85" s="4"/>
      <c r="GS85" s="4"/>
      <c r="GT85" s="4"/>
      <c r="GU85" s="4"/>
      <c r="GV85" s="4"/>
      <c r="GW85" s="4"/>
      <c r="GX85" s="4"/>
      <c r="GY85" s="4"/>
      <c r="GZ85" s="4"/>
      <c r="HA85" s="4"/>
      <c r="HB85" s="4"/>
      <c r="HC85" s="4"/>
      <c r="HD85" s="4"/>
      <c r="HE85" s="4"/>
      <c r="HF85" s="4"/>
      <c r="HG85" s="4"/>
      <c r="HH85" s="4"/>
      <c r="HI85" s="4"/>
      <c r="HJ85" s="4"/>
      <c r="HK85" s="4"/>
      <c r="HL85" s="4"/>
      <c r="HM85" s="4"/>
      <c r="HN85" s="4"/>
      <c r="HO85" s="4"/>
      <c r="HP85" s="4"/>
      <c r="HQ85" s="4"/>
      <c r="HR85" s="4"/>
      <c r="HS85" s="4"/>
      <c r="HT85" s="4"/>
      <c r="HU85" s="4"/>
      <c r="HV85" s="4"/>
      <c r="HW85" s="4"/>
      <c r="HX85" s="4"/>
      <c r="HY85" s="4"/>
      <c r="HZ85" s="4"/>
      <c r="IA85" s="4"/>
      <c r="IB85" s="4"/>
      <c r="IC85" s="4"/>
      <c r="ID85" s="4"/>
      <c r="IE85" s="4"/>
      <c r="IF85" s="4"/>
      <c r="IG85" s="4"/>
      <c r="IH85" s="4"/>
      <c r="II85" s="4"/>
      <c r="IJ85" s="4"/>
      <c r="IK85" s="4"/>
      <c r="IL85" s="4"/>
      <c r="IM85" s="4"/>
      <c r="IN85" s="4"/>
      <c r="IO85" s="4"/>
      <c r="IP85" s="4"/>
      <c r="IQ85" s="4"/>
      <c r="IR85" s="4"/>
      <c r="IS85" s="4"/>
      <c r="IT85" s="4"/>
      <c r="IU85" s="4"/>
      <c r="IV85" s="4"/>
      <c r="IW85" s="4"/>
      <c r="IX85" s="4"/>
      <c r="IY85" s="4"/>
      <c r="IZ85" s="4"/>
      <c r="JA85" s="4"/>
      <c r="JB85" s="4"/>
      <c r="JC85" s="4"/>
      <c r="JD85" s="4"/>
      <c r="JE85" s="4"/>
      <c r="JF85" s="4"/>
      <c r="JG85" s="4"/>
      <c r="JH85" s="4"/>
      <c r="JI85" s="4"/>
      <c r="JJ85" s="4"/>
      <c r="JK85" s="4"/>
      <c r="JL85" s="4"/>
      <c r="JM85" s="4"/>
      <c r="JN85" s="4"/>
      <c r="JO85" s="4"/>
      <c r="JP85" s="4"/>
      <c r="JQ85" s="4"/>
      <c r="JR85" s="4"/>
      <c r="JS85" s="4"/>
      <c r="JT85" s="4"/>
      <c r="JU85" s="4"/>
      <c r="JV85" s="4"/>
      <c r="JW85" s="4"/>
      <c r="JX85" s="4"/>
      <c r="JY85" s="4"/>
      <c r="JZ85" s="4"/>
      <c r="KA85" s="4"/>
      <c r="KB85" s="4"/>
      <c r="KC85" s="4"/>
      <c r="KD85" s="4"/>
      <c r="KE85" s="4"/>
      <c r="KF85" s="4"/>
      <c r="KG85" s="4"/>
      <c r="KH85" s="4"/>
      <c r="KI85" s="4"/>
      <c r="KJ85" s="4"/>
      <c r="KK85" s="4"/>
      <c r="KL85" s="4"/>
      <c r="KM85" s="4"/>
      <c r="KN85" s="4"/>
      <c r="KO85" s="4"/>
      <c r="KP85" s="4"/>
      <c r="KQ85" s="4"/>
      <c r="KR85" s="4"/>
      <c r="KS85" s="4"/>
      <c r="KT85" s="4"/>
      <c r="KU85" s="4"/>
      <c r="KV85" s="4"/>
      <c r="KW85" s="4"/>
      <c r="KX85" s="4"/>
      <c r="KY85" s="4"/>
      <c r="KZ85" s="4"/>
      <c r="LA85" s="4"/>
      <c r="LB85" s="4"/>
      <c r="LC85" s="4"/>
      <c r="LD85" s="4"/>
      <c r="LE85" s="4"/>
      <c r="LF85" s="4"/>
      <c r="LG85" s="4"/>
      <c r="LH85" s="4"/>
      <c r="LI85" s="4"/>
      <c r="LJ85" s="4"/>
      <c r="LK85" s="4"/>
      <c r="LL85" s="4"/>
      <c r="LM85" s="4"/>
      <c r="LN85" s="4"/>
      <c r="LO85" s="4"/>
      <c r="LP85" s="4"/>
      <c r="LQ85" s="4"/>
      <c r="LR85" s="4"/>
      <c r="LS85" s="4"/>
      <c r="LT85" s="4"/>
      <c r="LU85" s="4"/>
      <c r="LV85" s="4"/>
      <c r="LW85" s="4"/>
      <c r="LX85" s="4"/>
      <c r="LY85" s="4"/>
      <c r="LZ85" s="4"/>
      <c r="MA85" s="4"/>
      <c r="MB85" s="4"/>
      <c r="MC85" s="4"/>
      <c r="MD85" s="4"/>
      <c r="ME85" s="4"/>
      <c r="MF85" s="4"/>
      <c r="MG85" s="4"/>
      <c r="MH85" s="4"/>
      <c r="MI85" s="4"/>
      <c r="MJ85" s="4"/>
      <c r="MK85" s="4"/>
      <c r="ML85" s="4"/>
      <c r="MM85" s="4"/>
    </row>
    <row r="86" spans="1:351" s="8" customFormat="1" ht="30" customHeight="1" x14ac:dyDescent="0.3">
      <c r="A86" s="39" t="s">
        <v>251</v>
      </c>
      <c r="B86" s="126"/>
      <c r="C86" s="104">
        <f>SUM(F86:AK86)</f>
        <v>77.649999999999991</v>
      </c>
      <c r="D86" s="150">
        <f>AVERAGE(F86:AK86)</f>
        <v>2.4265624999999997</v>
      </c>
      <c r="E86" s="126"/>
      <c r="F86" s="75">
        <v>1</v>
      </c>
      <c r="G86" s="75">
        <v>3</v>
      </c>
      <c r="H86" s="75">
        <v>2.6</v>
      </c>
      <c r="I86" s="75">
        <v>1.25</v>
      </c>
      <c r="J86" s="85">
        <v>0.75</v>
      </c>
      <c r="K86" s="75">
        <v>2.5</v>
      </c>
      <c r="L86" s="75">
        <v>2.5</v>
      </c>
      <c r="M86" s="75">
        <v>1.1000000000000001</v>
      </c>
      <c r="N86" s="75">
        <v>2.5</v>
      </c>
      <c r="O86" s="75">
        <v>3.5</v>
      </c>
      <c r="P86" s="75">
        <v>10.3</v>
      </c>
      <c r="Q86" s="75">
        <v>1</v>
      </c>
      <c r="R86" s="75">
        <v>3</v>
      </c>
      <c r="S86" s="75">
        <v>0.4</v>
      </c>
      <c r="T86" s="75">
        <v>1</v>
      </c>
      <c r="U86" s="75">
        <v>2.25</v>
      </c>
      <c r="V86" s="75">
        <v>1</v>
      </c>
      <c r="W86" s="75">
        <v>0</v>
      </c>
      <c r="X86" s="75">
        <v>5</v>
      </c>
      <c r="Y86" s="75">
        <v>1</v>
      </c>
      <c r="Z86" s="75">
        <v>0</v>
      </c>
      <c r="AA86" s="75">
        <v>2.7</v>
      </c>
      <c r="AB86" s="75">
        <v>0.5</v>
      </c>
      <c r="AC86" s="75">
        <v>6.4</v>
      </c>
      <c r="AD86" s="75">
        <v>0</v>
      </c>
      <c r="AE86" s="75">
        <v>1</v>
      </c>
      <c r="AF86" s="75">
        <v>7</v>
      </c>
      <c r="AG86" s="75">
        <v>0.5</v>
      </c>
      <c r="AH86" s="75">
        <v>2.2999999999999998</v>
      </c>
      <c r="AI86" s="75">
        <v>3</v>
      </c>
      <c r="AJ86" s="75">
        <v>6.6</v>
      </c>
      <c r="AK86" s="75">
        <v>2</v>
      </c>
      <c r="AL86" s="78"/>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c r="GK86" s="4"/>
      <c r="GL86" s="4"/>
      <c r="GM86" s="4"/>
      <c r="GN86" s="4"/>
      <c r="GO86" s="4"/>
      <c r="GP86" s="4"/>
      <c r="GQ86" s="4"/>
      <c r="GR86" s="4"/>
      <c r="GS86" s="4"/>
      <c r="GT86" s="4"/>
      <c r="GU86" s="4"/>
      <c r="GV86" s="4"/>
      <c r="GW86" s="4"/>
      <c r="GX86" s="4"/>
      <c r="GY86" s="4"/>
      <c r="GZ86" s="4"/>
      <c r="HA86" s="4"/>
      <c r="HB86" s="4"/>
      <c r="HC86" s="4"/>
      <c r="HD86" s="4"/>
      <c r="HE86" s="4"/>
      <c r="HF86" s="4"/>
      <c r="HG86" s="4"/>
      <c r="HH86" s="4"/>
      <c r="HI86" s="4"/>
      <c r="HJ86" s="4"/>
      <c r="HK86" s="4"/>
      <c r="HL86" s="4"/>
      <c r="HM86" s="4"/>
      <c r="HN86" s="4"/>
      <c r="HO86" s="4"/>
      <c r="HP86" s="4"/>
      <c r="HQ86" s="4"/>
      <c r="HR86" s="4"/>
      <c r="HS86" s="4"/>
      <c r="HT86" s="4"/>
      <c r="HU86" s="4"/>
      <c r="HV86" s="4"/>
      <c r="HW86" s="4"/>
      <c r="HX86" s="4"/>
      <c r="HY86" s="4"/>
      <c r="HZ86" s="4"/>
      <c r="IA86" s="4"/>
      <c r="IB86" s="4"/>
      <c r="IC86" s="4"/>
      <c r="ID86" s="4"/>
      <c r="IE86" s="4"/>
      <c r="IF86" s="4"/>
      <c r="IG86" s="4"/>
      <c r="IH86" s="4"/>
      <c r="II86" s="4"/>
      <c r="IJ86" s="4"/>
      <c r="IK86" s="4"/>
      <c r="IL86" s="4"/>
      <c r="IM86" s="4"/>
      <c r="IN86" s="4"/>
      <c r="IO86" s="4"/>
      <c r="IP86" s="4"/>
      <c r="IQ86" s="4"/>
      <c r="IR86" s="4"/>
      <c r="IS86" s="4"/>
      <c r="IT86" s="4"/>
      <c r="IU86" s="4"/>
      <c r="IV86" s="4"/>
      <c r="IW86" s="4"/>
      <c r="IX86" s="4"/>
      <c r="IY86" s="4"/>
      <c r="IZ86" s="4"/>
      <c r="JA86" s="4"/>
      <c r="JB86" s="4"/>
      <c r="JC86" s="4"/>
      <c r="JD86" s="4"/>
      <c r="JE86" s="4"/>
      <c r="JF86" s="4"/>
      <c r="JG86" s="4"/>
      <c r="JH86" s="4"/>
      <c r="JI86" s="4"/>
      <c r="JJ86" s="4"/>
      <c r="JK86" s="4"/>
      <c r="JL86" s="4"/>
      <c r="JM86" s="4"/>
      <c r="JN86" s="4"/>
      <c r="JO86" s="4"/>
      <c r="JP86" s="4"/>
      <c r="JQ86" s="4"/>
      <c r="JR86" s="4"/>
      <c r="JS86" s="4"/>
      <c r="JT86" s="4"/>
      <c r="JU86" s="4"/>
      <c r="JV86" s="4"/>
      <c r="JW86" s="4"/>
      <c r="JX86" s="4"/>
      <c r="JY86" s="4"/>
      <c r="JZ86" s="4"/>
      <c r="KA86" s="4"/>
      <c r="KB86" s="4"/>
      <c r="KC86" s="4"/>
      <c r="KD86" s="4"/>
      <c r="KE86" s="4"/>
      <c r="KF86" s="4"/>
      <c r="KG86" s="4"/>
      <c r="KH86" s="4"/>
      <c r="KI86" s="4"/>
      <c r="KJ86" s="4"/>
      <c r="KK86" s="4"/>
      <c r="KL86" s="4"/>
      <c r="KM86" s="4"/>
      <c r="KN86" s="4"/>
      <c r="KO86" s="4"/>
      <c r="KP86" s="4"/>
      <c r="KQ86" s="4"/>
      <c r="KR86" s="4"/>
      <c r="KS86" s="4"/>
      <c r="KT86" s="4"/>
      <c r="KU86" s="4"/>
      <c r="KV86" s="4"/>
      <c r="KW86" s="4"/>
      <c r="KX86" s="4"/>
      <c r="KY86" s="4"/>
      <c r="KZ86" s="4"/>
      <c r="LA86" s="4"/>
      <c r="LB86" s="4"/>
      <c r="LC86" s="4"/>
      <c r="LD86" s="4"/>
      <c r="LE86" s="4"/>
      <c r="LF86" s="4"/>
      <c r="LG86" s="4"/>
      <c r="LH86" s="4"/>
      <c r="LI86" s="4"/>
      <c r="LJ86" s="4"/>
      <c r="LK86" s="4"/>
      <c r="LL86" s="4"/>
      <c r="LM86" s="4"/>
      <c r="LN86" s="4"/>
      <c r="LO86" s="4"/>
      <c r="LP86" s="4"/>
      <c r="LQ86" s="4"/>
      <c r="LR86" s="4"/>
      <c r="LS86" s="4"/>
      <c r="LT86" s="4"/>
      <c r="LU86" s="4"/>
      <c r="LV86" s="4"/>
      <c r="LW86" s="4"/>
      <c r="LX86" s="4"/>
      <c r="LY86" s="4"/>
      <c r="LZ86" s="4"/>
      <c r="MA86" s="4"/>
      <c r="MB86" s="4"/>
      <c r="MC86" s="4"/>
      <c r="MD86" s="4"/>
      <c r="ME86" s="4"/>
      <c r="MF86" s="4"/>
      <c r="MG86" s="4"/>
      <c r="MH86" s="4"/>
      <c r="MI86" s="4"/>
      <c r="MJ86" s="4"/>
      <c r="MK86" s="4"/>
      <c r="ML86" s="4"/>
      <c r="MM86" s="4"/>
    </row>
    <row r="87" spans="1:351" s="8" customFormat="1" ht="15.75" customHeight="1" x14ac:dyDescent="0.3">
      <c r="A87" s="60" t="s">
        <v>21</v>
      </c>
      <c r="B87" s="63"/>
      <c r="C87" s="63"/>
      <c r="D87" s="63"/>
      <c r="E87" s="63"/>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7"/>
      <c r="AL87" s="78"/>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row>
    <row r="88" spans="1:351" s="8" customFormat="1" ht="27" customHeight="1" x14ac:dyDescent="0.3">
      <c r="A88" s="39" t="s">
        <v>61</v>
      </c>
      <c r="B88" s="139">
        <f>(COUNTIF(F88:AK88,"yes")/(COUNTA(F88:AK88)))</f>
        <v>0.19354838709677419</v>
      </c>
      <c r="C88" s="126"/>
      <c r="D88" s="126"/>
      <c r="E88" s="126"/>
      <c r="F88" s="75" t="s">
        <v>29</v>
      </c>
      <c r="G88" s="75" t="s">
        <v>29</v>
      </c>
      <c r="H88" s="75" t="s">
        <v>28</v>
      </c>
      <c r="I88" s="75" t="s">
        <v>29</v>
      </c>
      <c r="J88" s="75" t="s">
        <v>29</v>
      </c>
      <c r="K88" s="75"/>
      <c r="L88" s="75" t="s">
        <v>29</v>
      </c>
      <c r="M88" s="75" t="s">
        <v>29</v>
      </c>
      <c r="N88" s="75" t="s">
        <v>29</v>
      </c>
      <c r="O88" s="75" t="s">
        <v>29</v>
      </c>
      <c r="P88" s="75" t="s">
        <v>29</v>
      </c>
      <c r="Q88" s="75" t="s">
        <v>29</v>
      </c>
      <c r="R88" s="75" t="s">
        <v>28</v>
      </c>
      <c r="S88" s="75" t="s">
        <v>29</v>
      </c>
      <c r="T88" s="75" t="s">
        <v>29</v>
      </c>
      <c r="U88" s="75" t="s">
        <v>28</v>
      </c>
      <c r="V88" s="75" t="s">
        <v>29</v>
      </c>
      <c r="W88" s="75" t="s">
        <v>29</v>
      </c>
      <c r="X88" s="75" t="s">
        <v>28</v>
      </c>
      <c r="Y88" s="75" t="s">
        <v>29</v>
      </c>
      <c r="Z88" s="75" t="s">
        <v>29</v>
      </c>
      <c r="AA88" s="75" t="s">
        <v>29</v>
      </c>
      <c r="AB88" s="75" t="s">
        <v>29</v>
      </c>
      <c r="AC88" s="75" t="s">
        <v>29</v>
      </c>
      <c r="AD88" s="75" t="s">
        <v>29</v>
      </c>
      <c r="AE88" s="75" t="s">
        <v>29</v>
      </c>
      <c r="AF88" s="75" t="s">
        <v>29</v>
      </c>
      <c r="AG88" s="75" t="s">
        <v>29</v>
      </c>
      <c r="AH88" s="75" t="s">
        <v>29</v>
      </c>
      <c r="AI88" s="75" t="s">
        <v>28</v>
      </c>
      <c r="AJ88" s="75" t="s">
        <v>28</v>
      </c>
      <c r="AK88" s="75" t="s">
        <v>29</v>
      </c>
      <c r="AL88" s="78"/>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c r="GK88" s="4"/>
      <c r="GL88" s="4"/>
      <c r="GM88" s="4"/>
      <c r="GN88" s="4"/>
      <c r="GO88" s="4"/>
      <c r="GP88" s="4"/>
      <c r="GQ88" s="4"/>
      <c r="GR88" s="4"/>
      <c r="GS88" s="4"/>
      <c r="GT88" s="4"/>
      <c r="GU88" s="4"/>
      <c r="GV88" s="4"/>
      <c r="GW88" s="4"/>
      <c r="GX88" s="4"/>
      <c r="GY88" s="4"/>
      <c r="GZ88" s="4"/>
      <c r="HA88" s="4"/>
      <c r="HB88" s="4"/>
      <c r="HC88" s="4"/>
      <c r="HD88" s="4"/>
      <c r="HE88" s="4"/>
      <c r="HF88" s="4"/>
      <c r="HG88" s="4"/>
      <c r="HH88" s="4"/>
      <c r="HI88" s="4"/>
      <c r="HJ88" s="4"/>
      <c r="HK88" s="4"/>
      <c r="HL88" s="4"/>
      <c r="HM88" s="4"/>
      <c r="HN88" s="4"/>
      <c r="HO88" s="4"/>
      <c r="HP88" s="4"/>
      <c r="HQ88" s="4"/>
      <c r="HR88" s="4"/>
      <c r="HS88" s="4"/>
      <c r="HT88" s="4"/>
      <c r="HU88" s="4"/>
      <c r="HV88" s="4"/>
      <c r="HW88" s="4"/>
      <c r="HX88" s="4"/>
      <c r="HY88" s="4"/>
      <c r="HZ88" s="4"/>
      <c r="IA88" s="4"/>
      <c r="IB88" s="4"/>
      <c r="IC88" s="4"/>
      <c r="ID88" s="4"/>
      <c r="IE88" s="4"/>
      <c r="IF88" s="4"/>
      <c r="IG88" s="4"/>
      <c r="IH88" s="4"/>
      <c r="II88" s="4"/>
      <c r="IJ88" s="4"/>
      <c r="IK88" s="4"/>
      <c r="IL88" s="4"/>
      <c r="IM88" s="4"/>
      <c r="IN88" s="4"/>
      <c r="IO88" s="4"/>
      <c r="IP88" s="4"/>
      <c r="IQ88" s="4"/>
      <c r="IR88" s="4"/>
      <c r="IS88" s="4"/>
      <c r="IT88" s="4"/>
      <c r="IU88" s="4"/>
      <c r="IV88" s="4"/>
      <c r="IW88" s="4"/>
      <c r="IX88" s="4"/>
      <c r="IY88" s="4"/>
      <c r="IZ88" s="4"/>
      <c r="JA88" s="4"/>
      <c r="JB88" s="4"/>
      <c r="JC88" s="4"/>
      <c r="JD88" s="4"/>
      <c r="JE88" s="4"/>
      <c r="JF88" s="4"/>
      <c r="JG88" s="4"/>
      <c r="JH88" s="4"/>
      <c r="JI88" s="4"/>
      <c r="JJ88" s="4"/>
      <c r="JK88" s="4"/>
      <c r="JL88" s="4"/>
      <c r="JM88" s="4"/>
      <c r="JN88" s="4"/>
      <c r="JO88" s="4"/>
      <c r="JP88" s="4"/>
      <c r="JQ88" s="4"/>
      <c r="JR88" s="4"/>
      <c r="JS88" s="4"/>
      <c r="JT88" s="4"/>
      <c r="JU88" s="4"/>
      <c r="JV88" s="4"/>
      <c r="JW88" s="4"/>
      <c r="JX88" s="4"/>
      <c r="JY88" s="4"/>
      <c r="JZ88" s="4"/>
      <c r="KA88" s="4"/>
      <c r="KB88" s="4"/>
      <c r="KC88" s="4"/>
      <c r="KD88" s="4"/>
      <c r="KE88" s="4"/>
      <c r="KF88" s="4"/>
      <c r="KG88" s="4"/>
      <c r="KH88" s="4"/>
      <c r="KI88" s="4"/>
      <c r="KJ88" s="4"/>
      <c r="KK88" s="4"/>
      <c r="KL88" s="4"/>
      <c r="KM88" s="4"/>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row>
    <row r="89" spans="1:351" s="8" customFormat="1" ht="15.75" customHeight="1" x14ac:dyDescent="0.3">
      <c r="A89" s="39" t="s">
        <v>22</v>
      </c>
      <c r="B89" s="126"/>
      <c r="C89" s="126"/>
      <c r="D89" s="126"/>
      <c r="E89" s="126"/>
      <c r="F89" s="75"/>
      <c r="G89" s="75" t="s">
        <v>252</v>
      </c>
      <c r="H89" s="75" t="s">
        <v>253</v>
      </c>
      <c r="I89" s="75"/>
      <c r="J89" s="75"/>
      <c r="K89" s="75"/>
      <c r="L89" s="75"/>
      <c r="M89" s="75"/>
      <c r="N89" s="75"/>
      <c r="O89" s="75"/>
      <c r="P89" s="75"/>
      <c r="Q89" s="75"/>
      <c r="R89" s="75" t="s">
        <v>254</v>
      </c>
      <c r="S89" s="75"/>
      <c r="T89" s="75"/>
      <c r="U89" s="75" t="s">
        <v>255</v>
      </c>
      <c r="V89" s="75"/>
      <c r="W89" s="75"/>
      <c r="X89" s="75" t="s">
        <v>256</v>
      </c>
      <c r="Y89" s="75"/>
      <c r="Z89" s="75"/>
      <c r="AA89" s="75"/>
      <c r="AB89" s="75"/>
      <c r="AC89" s="75"/>
      <c r="AD89" s="75"/>
      <c r="AE89" s="75"/>
      <c r="AF89" s="75"/>
      <c r="AG89" s="75"/>
      <c r="AH89" s="75"/>
      <c r="AI89" s="75" t="s">
        <v>257</v>
      </c>
      <c r="AJ89" s="75" t="s">
        <v>258</v>
      </c>
      <c r="AK89" s="75"/>
      <c r="AL89" s="78" t="s">
        <v>38</v>
      </c>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c r="GK89" s="4"/>
      <c r="GL89" s="4"/>
      <c r="GM89" s="4"/>
      <c r="GN89" s="4"/>
      <c r="GO89" s="4"/>
      <c r="GP89" s="4"/>
      <c r="GQ89" s="4"/>
      <c r="GR89" s="4"/>
      <c r="GS89" s="4"/>
      <c r="GT89" s="4"/>
      <c r="GU89" s="4"/>
      <c r="GV89" s="4"/>
      <c r="GW89" s="4"/>
      <c r="GX89" s="4"/>
      <c r="GY89" s="4"/>
      <c r="GZ89" s="4"/>
      <c r="HA89" s="4"/>
      <c r="HB89" s="4"/>
      <c r="HC89" s="4"/>
      <c r="HD89" s="4"/>
      <c r="HE89" s="4"/>
      <c r="HF89" s="4"/>
      <c r="HG89" s="4"/>
      <c r="HH89" s="4"/>
      <c r="HI89" s="4"/>
      <c r="HJ89" s="4"/>
      <c r="HK89" s="4"/>
      <c r="HL89" s="4"/>
      <c r="HM89" s="4"/>
      <c r="HN89" s="4"/>
      <c r="HO89" s="4"/>
      <c r="HP89" s="4"/>
      <c r="HQ89" s="4"/>
      <c r="HR89" s="4"/>
      <c r="HS89" s="4"/>
      <c r="HT89" s="4"/>
      <c r="HU89" s="4"/>
      <c r="HV89" s="4"/>
      <c r="HW89" s="4"/>
      <c r="HX89" s="4"/>
      <c r="HY89" s="4"/>
      <c r="HZ89" s="4"/>
      <c r="IA89" s="4"/>
      <c r="IB89" s="4"/>
      <c r="IC89" s="4"/>
      <c r="ID89" s="4"/>
      <c r="IE89" s="4"/>
      <c r="IF89" s="4"/>
      <c r="IG89" s="4"/>
      <c r="IH89" s="4"/>
      <c r="II89" s="4"/>
      <c r="IJ89" s="4"/>
      <c r="IK89" s="4"/>
      <c r="IL89" s="4"/>
      <c r="IM89" s="4"/>
      <c r="IN89" s="4"/>
      <c r="IO89" s="4"/>
      <c r="IP89" s="4"/>
      <c r="IQ89" s="4"/>
      <c r="IR89" s="4"/>
      <c r="IS89" s="4"/>
      <c r="IT89" s="4"/>
      <c r="IU89" s="4"/>
      <c r="IV89" s="4"/>
      <c r="IW89" s="4"/>
      <c r="IX89" s="4"/>
      <c r="IY89" s="4"/>
      <c r="IZ89" s="4"/>
      <c r="JA89" s="4"/>
      <c r="JB89" s="4"/>
      <c r="JC89" s="4"/>
      <c r="JD89" s="4"/>
      <c r="JE89" s="4"/>
      <c r="JF89" s="4"/>
      <c r="JG89" s="4"/>
      <c r="JH89" s="4"/>
      <c r="JI89" s="4"/>
      <c r="JJ89" s="4"/>
      <c r="JK89" s="4"/>
      <c r="JL89" s="4"/>
      <c r="JM89" s="4"/>
      <c r="JN89" s="4"/>
      <c r="JO89" s="4"/>
      <c r="JP89" s="4"/>
      <c r="JQ89" s="4"/>
      <c r="JR89" s="4"/>
      <c r="JS89" s="4"/>
      <c r="JT89" s="4"/>
      <c r="JU89" s="4"/>
      <c r="JV89" s="4"/>
      <c r="JW89" s="4"/>
      <c r="JX89" s="4"/>
      <c r="JY89" s="4"/>
      <c r="JZ89" s="4"/>
      <c r="KA89" s="4"/>
      <c r="KB89" s="4"/>
      <c r="KC89" s="4"/>
      <c r="KD89" s="4"/>
      <c r="KE89" s="4"/>
      <c r="KF89" s="4"/>
      <c r="KG89" s="4"/>
      <c r="KH89" s="4"/>
      <c r="KI89" s="4"/>
      <c r="KJ89" s="4"/>
      <c r="KK89" s="4"/>
      <c r="KL89" s="4"/>
      <c r="KM89" s="4"/>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row>
    <row r="90" spans="1:351" s="8" customFormat="1" ht="15.75" customHeight="1" x14ac:dyDescent="0.3">
      <c r="A90" s="39" t="s">
        <v>49</v>
      </c>
      <c r="B90" s="126"/>
      <c r="C90" s="126"/>
      <c r="D90" s="126"/>
      <c r="E90" s="126"/>
      <c r="F90" s="75" t="s">
        <v>47</v>
      </c>
      <c r="G90" s="75" t="s">
        <v>47</v>
      </c>
      <c r="H90" s="75" t="s">
        <v>259</v>
      </c>
      <c r="I90" s="75" t="s">
        <v>48</v>
      </c>
      <c r="J90" s="75" t="s">
        <v>47</v>
      </c>
      <c r="K90" s="75"/>
      <c r="L90" s="75" t="s">
        <v>48</v>
      </c>
      <c r="M90" s="75" t="s">
        <v>47</v>
      </c>
      <c r="N90" s="75" t="s">
        <v>47</v>
      </c>
      <c r="O90" s="75" t="s">
        <v>48</v>
      </c>
      <c r="P90" s="75" t="s">
        <v>47</v>
      </c>
      <c r="Q90" s="75" t="s">
        <v>47</v>
      </c>
      <c r="R90" s="75" t="s">
        <v>47</v>
      </c>
      <c r="S90" s="75" t="s">
        <v>48</v>
      </c>
      <c r="T90" s="75" t="s">
        <v>47</v>
      </c>
      <c r="U90" s="75" t="s">
        <v>47</v>
      </c>
      <c r="V90" s="75" t="s">
        <v>260</v>
      </c>
      <c r="W90" s="75" t="s">
        <v>47</v>
      </c>
      <c r="X90" s="75" t="s">
        <v>47</v>
      </c>
      <c r="Y90" s="75" t="s">
        <v>47</v>
      </c>
      <c r="Z90" s="75" t="s">
        <v>47</v>
      </c>
      <c r="AA90" s="75" t="s">
        <v>48</v>
      </c>
      <c r="AB90" s="75" t="s">
        <v>47</v>
      </c>
      <c r="AC90" s="75" t="s">
        <v>261</v>
      </c>
      <c r="AD90" s="75" t="s">
        <v>47</v>
      </c>
      <c r="AE90" s="75" t="s">
        <v>47</v>
      </c>
      <c r="AF90" s="75" t="s">
        <v>48</v>
      </c>
      <c r="AG90" s="75" t="s">
        <v>47</v>
      </c>
      <c r="AH90" s="75" t="s">
        <v>262</v>
      </c>
      <c r="AI90" s="75" t="s">
        <v>48</v>
      </c>
      <c r="AJ90" s="75" t="s">
        <v>47</v>
      </c>
      <c r="AK90" s="75" t="s">
        <v>47</v>
      </c>
      <c r="AL90" s="97" t="s">
        <v>38</v>
      </c>
      <c r="AM90" s="4"/>
      <c r="AN90" s="4"/>
      <c r="AO90" s="10"/>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c r="GK90" s="4"/>
      <c r="GL90" s="4"/>
      <c r="GM90" s="4"/>
      <c r="GN90" s="4"/>
      <c r="GO90" s="4"/>
      <c r="GP90" s="4"/>
      <c r="GQ90" s="4"/>
      <c r="GR90" s="4"/>
      <c r="GS90" s="4"/>
      <c r="GT90" s="4"/>
      <c r="GU90" s="4"/>
      <c r="GV90" s="4"/>
      <c r="GW90" s="4"/>
      <c r="GX90" s="4"/>
      <c r="GY90" s="4"/>
      <c r="GZ90" s="4"/>
      <c r="HA90" s="4"/>
      <c r="HB90" s="4"/>
      <c r="HC90" s="4"/>
      <c r="HD90" s="4"/>
      <c r="HE90" s="4"/>
      <c r="HF90" s="4"/>
      <c r="HG90" s="4"/>
      <c r="HH90" s="4"/>
      <c r="HI90" s="4"/>
      <c r="HJ90" s="4"/>
      <c r="HK90" s="4"/>
      <c r="HL90" s="4"/>
      <c r="HM90" s="4"/>
      <c r="HN90" s="4"/>
      <c r="HO90" s="4"/>
      <c r="HP90" s="4"/>
      <c r="HQ90" s="4"/>
      <c r="HR90" s="4"/>
      <c r="HS90" s="4"/>
      <c r="HT90" s="4"/>
      <c r="HU90" s="4"/>
      <c r="HV90" s="4"/>
      <c r="HW90" s="4"/>
      <c r="HX90" s="4"/>
      <c r="HY90" s="4"/>
      <c r="HZ90" s="4"/>
      <c r="IA90" s="4"/>
      <c r="IB90" s="4"/>
      <c r="IC90" s="4"/>
      <c r="ID90" s="4"/>
      <c r="IE90" s="4"/>
      <c r="IF90" s="4"/>
      <c r="IG90" s="4"/>
      <c r="IH90" s="4"/>
      <c r="II90" s="4"/>
      <c r="IJ90" s="4"/>
      <c r="IK90" s="4"/>
      <c r="IL90" s="4"/>
      <c r="IM90" s="4"/>
      <c r="IN90" s="4"/>
      <c r="IO90" s="4"/>
      <c r="IP90" s="4"/>
      <c r="IQ90" s="4"/>
      <c r="IR90" s="4"/>
      <c r="IS90" s="4"/>
      <c r="IT90" s="4"/>
      <c r="IU90" s="4"/>
      <c r="IV90" s="4"/>
      <c r="IW90" s="4"/>
      <c r="IX90" s="4"/>
      <c r="IY90" s="4"/>
      <c r="IZ90" s="4"/>
      <c r="JA90" s="4"/>
      <c r="JB90" s="4"/>
      <c r="JC90" s="4"/>
      <c r="JD90" s="4"/>
      <c r="JE90" s="4"/>
      <c r="JF90" s="4"/>
      <c r="JG90" s="4"/>
      <c r="JH90" s="4"/>
      <c r="JI90" s="4"/>
      <c r="JJ90" s="4"/>
      <c r="JK90" s="4"/>
      <c r="JL90" s="4"/>
      <c r="JM90" s="4"/>
      <c r="JN90" s="4"/>
      <c r="JO90" s="4"/>
      <c r="JP90" s="4"/>
      <c r="JQ90" s="4"/>
      <c r="JR90" s="4"/>
      <c r="JS90" s="4"/>
      <c r="JT90" s="4"/>
      <c r="JU90" s="4"/>
      <c r="JV90" s="4"/>
      <c r="JW90" s="4"/>
      <c r="JX90" s="4"/>
      <c r="JY90" s="4"/>
      <c r="JZ90" s="4"/>
      <c r="KA90" s="4"/>
      <c r="KB90" s="4"/>
      <c r="KC90" s="4"/>
      <c r="KD90" s="4"/>
      <c r="KE90" s="4"/>
      <c r="KF90" s="4"/>
      <c r="KG90" s="4"/>
      <c r="KH90" s="4"/>
      <c r="KI90" s="4"/>
      <c r="KJ90" s="4"/>
      <c r="KK90" s="4"/>
      <c r="KL90" s="4"/>
      <c r="KM90" s="4"/>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row>
    <row r="91" spans="1:351" s="8" customFormat="1" ht="27" customHeight="1" x14ac:dyDescent="0.3">
      <c r="A91" s="40" t="s">
        <v>263</v>
      </c>
      <c r="B91" s="151"/>
      <c r="C91" s="152">
        <f>SUM(F91:AK91)</f>
        <v>16821637.759999998</v>
      </c>
      <c r="D91" s="149">
        <f>AVERAGE(F91:AK91)</f>
        <v>525676.17999999993</v>
      </c>
      <c r="E91" s="152">
        <f>MEDIAN(F91:AK91)</f>
        <v>228648</v>
      </c>
      <c r="F91" s="98">
        <v>155000</v>
      </c>
      <c r="G91" s="99">
        <v>438757</v>
      </c>
      <c r="H91" s="99">
        <v>397239</v>
      </c>
      <c r="I91" s="98">
        <v>259000</v>
      </c>
      <c r="J91" s="100">
        <v>219361</v>
      </c>
      <c r="K91" s="100">
        <v>583300</v>
      </c>
      <c r="L91" s="99">
        <v>355847</v>
      </c>
      <c r="M91" s="99">
        <v>195259</v>
      </c>
      <c r="N91" s="99">
        <v>220296</v>
      </c>
      <c r="O91" s="99">
        <v>529090</v>
      </c>
      <c r="P91" s="98">
        <v>3577000</v>
      </c>
      <c r="Q91" s="99">
        <v>220000</v>
      </c>
      <c r="R91" s="99">
        <v>569502</v>
      </c>
      <c r="S91" s="98">
        <v>92547</v>
      </c>
      <c r="T91" s="99">
        <v>152000</v>
      </c>
      <c r="U91" s="99">
        <v>428167</v>
      </c>
      <c r="V91" s="99">
        <v>84992</v>
      </c>
      <c r="W91" s="98">
        <v>104230</v>
      </c>
      <c r="X91" s="98">
        <v>1110607</v>
      </c>
      <c r="Y91" s="98">
        <v>208350</v>
      </c>
      <c r="Z91" s="101">
        <v>70020</v>
      </c>
      <c r="AA91" s="99">
        <v>374562.76</v>
      </c>
      <c r="AB91" s="99">
        <v>22500</v>
      </c>
      <c r="AC91" s="99">
        <v>2311000</v>
      </c>
      <c r="AD91" s="98">
        <v>237000</v>
      </c>
      <c r="AE91" s="99">
        <v>164977</v>
      </c>
      <c r="AF91" s="99">
        <v>1744205</v>
      </c>
      <c r="AG91" s="98">
        <v>125000</v>
      </c>
      <c r="AH91" s="98">
        <v>182272</v>
      </c>
      <c r="AI91" s="98">
        <v>412500</v>
      </c>
      <c r="AJ91" s="98">
        <v>1062057</v>
      </c>
      <c r="AK91" s="98">
        <v>215000</v>
      </c>
      <c r="AL91" s="78"/>
      <c r="AM91" s="4"/>
      <c r="AN91" s="11"/>
      <c r="AO91" s="11"/>
      <c r="AP91" s="11"/>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row>
    <row r="92" spans="1:351" s="3" customFormat="1" ht="30" customHeight="1" x14ac:dyDescent="0.3">
      <c r="A92" s="40" t="s">
        <v>264</v>
      </c>
      <c r="B92" s="151"/>
      <c r="C92" s="152">
        <f>SUM(F92:AK92)</f>
        <v>15843528.5</v>
      </c>
      <c r="D92" s="149">
        <f>AVERAGE(F92:AK92)</f>
        <v>495110.265625</v>
      </c>
      <c r="E92" s="152">
        <f>MEDIAN(F92:AK92)</f>
        <v>238421</v>
      </c>
      <c r="F92" s="98">
        <v>145000</v>
      </c>
      <c r="G92" s="99">
        <v>519017</v>
      </c>
      <c r="H92" s="99">
        <v>390007</v>
      </c>
      <c r="I92" s="98">
        <v>246000</v>
      </c>
      <c r="J92" s="100">
        <v>99661</v>
      </c>
      <c r="K92" s="100">
        <v>647091</v>
      </c>
      <c r="L92" s="99">
        <v>312817</v>
      </c>
      <c r="M92" s="99">
        <v>193774</v>
      </c>
      <c r="N92" s="99">
        <v>230842</v>
      </c>
      <c r="O92" s="99">
        <v>469642</v>
      </c>
      <c r="P92" s="98">
        <v>2489384</v>
      </c>
      <c r="Q92" s="99">
        <v>200000</v>
      </c>
      <c r="R92" s="99">
        <v>567221</v>
      </c>
      <c r="S92" s="98">
        <v>102070</v>
      </c>
      <c r="T92" s="99">
        <v>118000</v>
      </c>
      <c r="U92" s="99">
        <v>378261</v>
      </c>
      <c r="V92" s="99">
        <v>201082</v>
      </c>
      <c r="W92" s="98">
        <v>110766</v>
      </c>
      <c r="X92" s="98">
        <v>1335693</v>
      </c>
      <c r="Y92" s="99">
        <v>191778</v>
      </c>
      <c r="Z92" s="101">
        <v>80059.44</v>
      </c>
      <c r="AA92" s="99">
        <v>328753.06</v>
      </c>
      <c r="AB92" s="99">
        <v>94085</v>
      </c>
      <c r="AC92" s="99">
        <v>2468000</v>
      </c>
      <c r="AD92" s="98">
        <v>203000</v>
      </c>
      <c r="AE92" s="99">
        <v>263008</v>
      </c>
      <c r="AF92" s="99">
        <v>1509271</v>
      </c>
      <c r="AG92" s="98">
        <v>75000</v>
      </c>
      <c r="AH92" s="98">
        <v>180295</v>
      </c>
      <c r="AI92" s="98">
        <v>409000</v>
      </c>
      <c r="AJ92" s="98">
        <v>1067701</v>
      </c>
      <c r="AK92" s="98">
        <v>217250</v>
      </c>
      <c r="AL92" s="78"/>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c r="EK92" s="4"/>
      <c r="EL92" s="4"/>
      <c r="EM92" s="4"/>
      <c r="EN92" s="4"/>
      <c r="EO92" s="4"/>
      <c r="EP92" s="4"/>
      <c r="EQ92" s="4"/>
      <c r="ER92" s="4"/>
      <c r="ES92" s="4"/>
      <c r="ET92" s="4"/>
      <c r="EU92" s="4"/>
      <c r="EV92" s="4"/>
      <c r="EW92" s="4"/>
      <c r="EX92" s="4"/>
      <c r="EY92" s="4"/>
      <c r="EZ92" s="4"/>
      <c r="FA92" s="4"/>
      <c r="FB92" s="4"/>
      <c r="FC92" s="4"/>
      <c r="FD92" s="4"/>
      <c r="FE92" s="4"/>
      <c r="FF92" s="4"/>
      <c r="FG92" s="4"/>
      <c r="FH92" s="4"/>
      <c r="FI92" s="4"/>
      <c r="FJ92" s="4"/>
      <c r="FK92" s="4"/>
      <c r="FL92" s="4"/>
      <c r="FM92" s="4"/>
      <c r="FN92" s="4"/>
      <c r="FO92" s="4"/>
      <c r="FP92" s="4"/>
      <c r="FQ92" s="4"/>
      <c r="FR92" s="4"/>
      <c r="FS92" s="4"/>
      <c r="FT92" s="4"/>
      <c r="FU92" s="4"/>
      <c r="FV92" s="4"/>
      <c r="FW92" s="4"/>
      <c r="FX92" s="4"/>
      <c r="FY92" s="4"/>
      <c r="FZ92" s="4"/>
      <c r="GA92" s="4"/>
      <c r="GB92" s="4"/>
      <c r="GC92" s="4"/>
      <c r="GD92" s="4"/>
      <c r="GE92" s="4"/>
      <c r="GF92" s="4"/>
      <c r="GG92" s="4"/>
      <c r="GH92" s="4"/>
      <c r="GI92" s="4"/>
      <c r="GJ92" s="4"/>
      <c r="GK92" s="4"/>
      <c r="GL92" s="4"/>
      <c r="GM92" s="4"/>
      <c r="GN92" s="4"/>
      <c r="GO92" s="4"/>
      <c r="GP92" s="4"/>
      <c r="GQ92" s="4"/>
      <c r="GR92" s="4"/>
      <c r="GS92" s="4"/>
      <c r="GT92" s="4"/>
      <c r="GU92" s="4"/>
      <c r="GV92" s="4"/>
      <c r="GW92" s="4"/>
      <c r="GX92" s="4"/>
      <c r="GY92" s="4"/>
      <c r="GZ92" s="4"/>
      <c r="HA92" s="4"/>
      <c r="HB92" s="4"/>
      <c r="HC92" s="4"/>
      <c r="HD92" s="4"/>
      <c r="HE92" s="4"/>
      <c r="HF92" s="4"/>
      <c r="HG92" s="4"/>
      <c r="HH92" s="4"/>
      <c r="HI92" s="4"/>
      <c r="HJ92" s="4"/>
      <c r="HK92" s="4"/>
      <c r="HL92" s="4"/>
      <c r="HM92" s="4"/>
      <c r="HN92" s="4"/>
      <c r="HO92" s="4"/>
      <c r="HP92" s="4"/>
      <c r="HQ92" s="4"/>
      <c r="HR92" s="4"/>
      <c r="HS92" s="4"/>
      <c r="HT92" s="4"/>
      <c r="HU92" s="4"/>
      <c r="HV92" s="4"/>
      <c r="HW92" s="4"/>
      <c r="HX92" s="4"/>
      <c r="HY92" s="4"/>
      <c r="HZ92" s="4"/>
      <c r="IA92" s="4"/>
      <c r="IB92" s="4"/>
      <c r="IC92" s="4"/>
      <c r="ID92" s="4"/>
      <c r="IE92" s="4"/>
      <c r="IF92" s="4"/>
      <c r="IG92" s="4"/>
      <c r="IH92" s="4"/>
      <c r="II92" s="4"/>
      <c r="IJ92" s="4"/>
      <c r="IK92" s="4"/>
      <c r="IL92" s="4"/>
      <c r="IM92" s="4"/>
      <c r="IN92" s="4"/>
      <c r="IO92" s="4"/>
      <c r="IP92" s="4"/>
      <c r="IQ92" s="4"/>
      <c r="IR92" s="4"/>
      <c r="IS92" s="4"/>
      <c r="IT92" s="4"/>
      <c r="IU92" s="4"/>
      <c r="IV92" s="4"/>
      <c r="IW92" s="4"/>
      <c r="IX92" s="4"/>
      <c r="IY92" s="4"/>
      <c r="IZ92" s="4"/>
      <c r="JA92" s="4"/>
      <c r="JB92" s="4"/>
      <c r="JC92" s="4"/>
      <c r="JD92" s="4"/>
      <c r="JE92" s="4"/>
      <c r="JF92" s="4"/>
      <c r="JG92" s="4"/>
      <c r="JH92" s="4"/>
      <c r="JI92" s="4"/>
      <c r="JJ92" s="4"/>
      <c r="JK92" s="4"/>
      <c r="JL92" s="4"/>
      <c r="JM92" s="4"/>
      <c r="JN92" s="4"/>
      <c r="JO92" s="4"/>
      <c r="JP92" s="4"/>
      <c r="JQ92" s="4"/>
      <c r="JR92" s="4"/>
      <c r="JS92" s="4"/>
      <c r="JT92" s="4"/>
      <c r="JU92" s="4"/>
      <c r="JV92" s="4"/>
      <c r="JW92" s="4"/>
      <c r="JX92" s="4"/>
      <c r="JY92" s="4"/>
      <c r="JZ92" s="4"/>
      <c r="KA92" s="4"/>
      <c r="KB92" s="4"/>
      <c r="KC92" s="4"/>
      <c r="KD92" s="4"/>
      <c r="KE92" s="4"/>
      <c r="KF92" s="4"/>
      <c r="KG92" s="4"/>
      <c r="KH92" s="4"/>
      <c r="KI92" s="4"/>
      <c r="KJ92" s="4"/>
      <c r="KK92" s="4"/>
      <c r="KL92" s="4"/>
      <c r="KM92" s="4"/>
      <c r="KN92" s="4"/>
      <c r="KO92" s="4"/>
      <c r="KP92" s="4"/>
      <c r="KQ92" s="4"/>
      <c r="KR92" s="4"/>
      <c r="KS92" s="4"/>
      <c r="KT92" s="4"/>
      <c r="KU92" s="4"/>
      <c r="KV92" s="4"/>
      <c r="KW92" s="4"/>
      <c r="KX92" s="4"/>
      <c r="KY92" s="4"/>
      <c r="KZ92" s="4"/>
      <c r="LA92" s="4"/>
      <c r="LB92" s="4"/>
      <c r="LC92" s="4"/>
      <c r="LD92" s="4"/>
      <c r="LE92" s="4"/>
      <c r="LF92" s="4"/>
      <c r="LG92" s="4"/>
      <c r="LH92" s="4"/>
      <c r="LI92" s="4"/>
      <c r="LJ92" s="4"/>
      <c r="LK92" s="4"/>
      <c r="LL92" s="4"/>
      <c r="LM92" s="4"/>
      <c r="LN92" s="4"/>
      <c r="LO92" s="4"/>
      <c r="LP92" s="4"/>
      <c r="LQ92" s="4"/>
      <c r="LR92" s="4"/>
      <c r="LS92" s="4"/>
      <c r="LT92" s="4"/>
      <c r="LU92" s="4"/>
      <c r="LV92" s="4"/>
      <c r="LW92" s="4"/>
      <c r="LX92" s="4"/>
      <c r="LY92" s="4"/>
      <c r="LZ92" s="4"/>
      <c r="MA92" s="4"/>
      <c r="MB92" s="4"/>
      <c r="MC92" s="4"/>
      <c r="MD92" s="4"/>
      <c r="ME92" s="4"/>
      <c r="MF92" s="4"/>
      <c r="MG92" s="4"/>
      <c r="MH92" s="4"/>
      <c r="MI92" s="4"/>
      <c r="MJ92" s="4"/>
      <c r="MK92" s="4"/>
      <c r="ML92" s="4"/>
      <c r="MM92" s="4"/>
    </row>
    <row r="93" spans="1:351" s="8" customFormat="1" ht="41.25" customHeight="1" x14ac:dyDescent="0.3">
      <c r="A93" s="66" t="s">
        <v>265</v>
      </c>
      <c r="B93" s="141"/>
      <c r="C93" s="141"/>
      <c r="D93" s="141"/>
      <c r="E93" s="141"/>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9"/>
      <c r="AL93" s="78"/>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4"/>
      <c r="IA93" s="4"/>
      <c r="IB93" s="4"/>
      <c r="IC93" s="4"/>
      <c r="ID93" s="4"/>
      <c r="IE93" s="4"/>
      <c r="IF93" s="4"/>
      <c r="IG93" s="4"/>
      <c r="IH93" s="4"/>
      <c r="II93" s="4"/>
      <c r="IJ93" s="4"/>
      <c r="IK93" s="4"/>
      <c r="IL93" s="4"/>
      <c r="IM93" s="4"/>
      <c r="IN93" s="4"/>
      <c r="IO93" s="4"/>
      <c r="IP93" s="4"/>
      <c r="IQ93" s="4"/>
      <c r="IR93" s="4"/>
      <c r="IS93" s="4"/>
      <c r="IT93" s="4"/>
      <c r="IU93" s="4"/>
      <c r="IV93" s="4"/>
      <c r="IW93" s="4"/>
      <c r="IX93" s="4"/>
      <c r="IY93" s="4"/>
      <c r="IZ93" s="4"/>
      <c r="JA93" s="4"/>
      <c r="JB93" s="4"/>
      <c r="JC93" s="4"/>
      <c r="JD93" s="4"/>
      <c r="JE93" s="4"/>
      <c r="JF93" s="4"/>
      <c r="JG93" s="4"/>
      <c r="JH93" s="4"/>
      <c r="JI93" s="4"/>
      <c r="JJ93" s="4"/>
      <c r="JK93" s="4"/>
      <c r="JL93" s="4"/>
      <c r="JM93" s="4"/>
      <c r="JN93" s="4"/>
      <c r="JO93" s="4"/>
      <c r="JP93" s="4"/>
      <c r="JQ93" s="4"/>
      <c r="JR93" s="4"/>
      <c r="JS93" s="4"/>
      <c r="JT93" s="4"/>
      <c r="JU93" s="4"/>
      <c r="JV93" s="4"/>
      <c r="JW93" s="4"/>
      <c r="JX93" s="4"/>
      <c r="JY93" s="4"/>
      <c r="JZ93" s="4"/>
      <c r="KA93" s="4"/>
      <c r="KB93" s="4"/>
      <c r="KC93" s="4"/>
      <c r="KD93" s="4"/>
      <c r="KE93" s="4"/>
      <c r="KF93" s="4"/>
      <c r="KG93" s="4"/>
      <c r="KH93" s="4"/>
      <c r="KI93" s="4"/>
      <c r="KJ93" s="4"/>
      <c r="KK93" s="4"/>
      <c r="KL93" s="4"/>
      <c r="KM93" s="4"/>
      <c r="KN93" s="4"/>
      <c r="KO93" s="4"/>
      <c r="KP93" s="4"/>
      <c r="KQ93" s="4"/>
      <c r="KR93" s="4"/>
      <c r="KS93" s="4"/>
      <c r="KT93" s="4"/>
      <c r="KU93" s="4"/>
      <c r="KV93" s="4"/>
      <c r="KW93" s="4"/>
      <c r="KX93" s="4"/>
      <c r="KY93" s="4"/>
      <c r="KZ93" s="4"/>
      <c r="LA93" s="4"/>
      <c r="LB93" s="4"/>
      <c r="LC93" s="4"/>
      <c r="LD93" s="4"/>
      <c r="LE93" s="4"/>
      <c r="LF93" s="4"/>
      <c r="LG93" s="4"/>
      <c r="LH93" s="4"/>
      <c r="LI93" s="4"/>
      <c r="LJ93" s="4"/>
      <c r="LK93" s="4"/>
      <c r="LL93" s="4"/>
      <c r="LM93" s="4"/>
      <c r="LN93" s="4"/>
      <c r="LO93" s="4"/>
      <c r="LP93" s="4"/>
      <c r="LQ93" s="4"/>
      <c r="LR93" s="4"/>
      <c r="LS93" s="4"/>
      <c r="LT93" s="4"/>
      <c r="LU93" s="4"/>
      <c r="LV93" s="4"/>
      <c r="LW93" s="4"/>
      <c r="LX93" s="4"/>
      <c r="LY93" s="4"/>
      <c r="LZ93" s="4"/>
      <c r="MA93" s="4"/>
      <c r="MB93" s="4"/>
      <c r="MC93" s="4"/>
      <c r="MD93" s="4"/>
      <c r="ME93" s="4"/>
      <c r="MF93" s="4"/>
      <c r="MG93" s="4"/>
      <c r="MH93" s="4"/>
      <c r="MI93" s="4"/>
      <c r="MJ93" s="4"/>
      <c r="MK93" s="4"/>
      <c r="ML93" s="4"/>
      <c r="MM93" s="4"/>
    </row>
    <row r="94" spans="1:351" s="3" customFormat="1" ht="15.75" customHeight="1" x14ac:dyDescent="0.3">
      <c r="A94" s="52" t="s">
        <v>46</v>
      </c>
      <c r="B94" s="126"/>
      <c r="C94" s="126"/>
      <c r="D94" s="142">
        <f t="shared" ref="D94:D103" si="8">AVERAGE(F94:AK94)</f>
        <v>0.60058620689655162</v>
      </c>
      <c r="E94" s="144">
        <f>MEDIAN(F94:AK94)</f>
        <v>0.6</v>
      </c>
      <c r="F94" s="90">
        <v>1</v>
      </c>
      <c r="G94" s="90">
        <v>0.6</v>
      </c>
      <c r="H94" s="90">
        <v>0.51</v>
      </c>
      <c r="I94" s="91">
        <v>0.6</v>
      </c>
      <c r="J94" s="75"/>
      <c r="K94" s="85"/>
      <c r="L94" s="90">
        <v>0.89</v>
      </c>
      <c r="M94" s="90">
        <v>0.82</v>
      </c>
      <c r="N94" s="92">
        <v>0.39300000000000002</v>
      </c>
      <c r="O94" s="90">
        <v>0.49</v>
      </c>
      <c r="P94" s="91">
        <v>0.14000000000000001</v>
      </c>
      <c r="Q94" s="90">
        <v>0.85</v>
      </c>
      <c r="R94" s="90">
        <v>0.33</v>
      </c>
      <c r="S94" s="91">
        <v>0.996</v>
      </c>
      <c r="T94" s="90">
        <v>1</v>
      </c>
      <c r="U94" s="92">
        <v>0.55800000000000005</v>
      </c>
      <c r="V94" s="90">
        <v>1</v>
      </c>
      <c r="W94" s="90">
        <v>0.45</v>
      </c>
      <c r="X94" s="90">
        <v>0.22</v>
      </c>
      <c r="Y94" s="90">
        <v>0.51</v>
      </c>
      <c r="Z94" s="90">
        <v>0.11</v>
      </c>
      <c r="AA94" s="91">
        <v>0.68</v>
      </c>
      <c r="AB94" s="90">
        <v>0.7</v>
      </c>
      <c r="AC94" s="90">
        <v>0.44</v>
      </c>
      <c r="AD94" s="90">
        <v>0.1</v>
      </c>
      <c r="AE94" s="90">
        <v>0.76</v>
      </c>
      <c r="AF94" s="75"/>
      <c r="AG94" s="91">
        <v>0.9</v>
      </c>
      <c r="AH94" s="90">
        <v>0.55000000000000004</v>
      </c>
      <c r="AI94" s="90">
        <v>0.6</v>
      </c>
      <c r="AJ94" s="90">
        <v>0.38</v>
      </c>
      <c r="AK94" s="91">
        <v>0.84</v>
      </c>
      <c r="AL94" s="97"/>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4"/>
      <c r="IA94" s="4"/>
      <c r="IB94" s="4"/>
      <c r="IC94" s="4"/>
      <c r="ID94" s="4"/>
      <c r="IE94" s="4"/>
      <c r="IF94" s="4"/>
      <c r="IG94" s="4"/>
      <c r="IH94" s="4"/>
      <c r="II94" s="4"/>
      <c r="IJ94" s="4"/>
      <c r="IK94" s="4"/>
      <c r="IL94" s="4"/>
      <c r="IM94" s="4"/>
      <c r="IN94" s="4"/>
      <c r="IO94" s="4"/>
      <c r="IP94" s="4"/>
      <c r="IQ94" s="4"/>
      <c r="IR94" s="4"/>
      <c r="IS94" s="4"/>
      <c r="IT94" s="4"/>
      <c r="IU94" s="4"/>
      <c r="IV94" s="4"/>
      <c r="IW94" s="4"/>
      <c r="IX94" s="4"/>
      <c r="IY94" s="4"/>
      <c r="IZ94" s="4"/>
      <c r="JA94" s="4"/>
      <c r="JB94" s="4"/>
      <c r="JC94" s="4"/>
      <c r="JD94" s="4"/>
      <c r="JE94" s="4"/>
      <c r="JF94" s="4"/>
      <c r="JG94" s="4"/>
      <c r="JH94" s="4"/>
      <c r="JI94" s="4"/>
      <c r="JJ94" s="4"/>
      <c r="JK94" s="4"/>
      <c r="JL94" s="4"/>
      <c r="JM94" s="4"/>
      <c r="JN94" s="4"/>
      <c r="JO94" s="4"/>
      <c r="JP94" s="4"/>
      <c r="JQ94" s="4"/>
      <c r="JR94" s="4"/>
      <c r="JS94" s="4"/>
      <c r="JT94" s="4"/>
      <c r="JU94" s="4"/>
      <c r="JV94" s="4"/>
      <c r="JW94" s="4"/>
      <c r="JX94" s="4"/>
      <c r="JY94" s="4"/>
      <c r="JZ94" s="4"/>
      <c r="KA94" s="4"/>
      <c r="KB94" s="4"/>
      <c r="KC94" s="4"/>
      <c r="KD94" s="4"/>
      <c r="KE94" s="4"/>
      <c r="KF94" s="4"/>
      <c r="KG94" s="4"/>
      <c r="KH94" s="4"/>
      <c r="KI94" s="4"/>
      <c r="KJ94" s="4"/>
      <c r="KK94" s="4"/>
      <c r="KL94" s="4"/>
      <c r="KM94" s="4"/>
      <c r="KN94" s="4"/>
      <c r="KO94" s="4"/>
      <c r="KP94" s="4"/>
      <c r="KQ94" s="4"/>
      <c r="KR94" s="4"/>
      <c r="KS94" s="4"/>
      <c r="KT94" s="4"/>
      <c r="KU94" s="4"/>
      <c r="KV94" s="4"/>
      <c r="KW94" s="4"/>
      <c r="KX94" s="4"/>
      <c r="KY94" s="4"/>
      <c r="KZ94" s="4"/>
      <c r="LA94" s="4"/>
      <c r="LB94" s="4"/>
      <c r="LC94" s="4"/>
      <c r="LD94" s="4"/>
      <c r="LE94" s="4"/>
      <c r="LF94" s="4"/>
      <c r="LG94" s="4"/>
      <c r="LH94" s="4"/>
      <c r="LI94" s="4"/>
      <c r="LJ94" s="4"/>
      <c r="LK94" s="4"/>
      <c r="LL94" s="4"/>
      <c r="LM94" s="4"/>
      <c r="LN94" s="4"/>
      <c r="LO94" s="4"/>
      <c r="LP94" s="4"/>
      <c r="LQ94" s="4"/>
      <c r="LR94" s="4"/>
      <c r="LS94" s="4"/>
      <c r="LT94" s="4"/>
      <c r="LU94" s="4"/>
      <c r="LV94" s="4"/>
      <c r="LW94" s="4"/>
      <c r="LX94" s="4"/>
      <c r="LY94" s="4"/>
      <c r="LZ94" s="4"/>
      <c r="MA94" s="4"/>
      <c r="MB94" s="4"/>
      <c r="MC94" s="4"/>
      <c r="MD94" s="4"/>
      <c r="ME94" s="4"/>
      <c r="MF94" s="4"/>
      <c r="MG94" s="4"/>
      <c r="MH94" s="4"/>
      <c r="MI94" s="4"/>
      <c r="MJ94" s="4"/>
      <c r="MK94" s="4"/>
      <c r="ML94" s="4"/>
      <c r="MM94" s="4"/>
    </row>
    <row r="95" spans="1:351" s="44" customFormat="1" ht="24.75" customHeight="1" x14ac:dyDescent="0.3">
      <c r="A95" s="52" t="s">
        <v>266</v>
      </c>
      <c r="B95" s="126"/>
      <c r="C95" s="126"/>
      <c r="D95" s="142">
        <f t="shared" si="8"/>
        <v>0.25967739096740072</v>
      </c>
      <c r="E95" s="144">
        <f t="shared" ref="E95:E103" si="9">MEDIAN(F95:AK95)</f>
        <v>0.21117390967400768</v>
      </c>
      <c r="F95" s="75">
        <v>0</v>
      </c>
      <c r="G95" s="90">
        <v>0.13</v>
      </c>
      <c r="H95" s="90">
        <v>0.33</v>
      </c>
      <c r="I95" s="90">
        <v>0.06</v>
      </c>
      <c r="J95" s="102">
        <f>40000/$J$91</f>
        <v>0.18234781934801536</v>
      </c>
      <c r="K95" s="85"/>
      <c r="L95" s="75"/>
      <c r="M95" s="75"/>
      <c r="N95" s="92">
        <v>0.54200000000000004</v>
      </c>
      <c r="O95" s="92">
        <v>0.38600000000000001</v>
      </c>
      <c r="P95" s="91">
        <v>5.0000000000000001E-3</v>
      </c>
      <c r="Q95" s="90">
        <v>0.1</v>
      </c>
      <c r="R95" s="90">
        <v>0.09</v>
      </c>
      <c r="S95" s="75"/>
      <c r="T95" s="75"/>
      <c r="U95" s="75"/>
      <c r="V95" s="75"/>
      <c r="W95" s="75"/>
      <c r="X95" s="90">
        <v>0.24</v>
      </c>
      <c r="Y95" s="90">
        <v>0.01</v>
      </c>
      <c r="Z95" s="90">
        <v>0.84</v>
      </c>
      <c r="AA95" s="91">
        <v>0.24</v>
      </c>
      <c r="AB95" s="90">
        <v>0.28999999999999998</v>
      </c>
      <c r="AC95" s="90">
        <v>0.14000000000000001</v>
      </c>
      <c r="AD95" s="75"/>
      <c r="AE95" s="90">
        <v>0.24</v>
      </c>
      <c r="AF95" s="92">
        <v>0.71819999999999995</v>
      </c>
      <c r="AG95" s="91">
        <v>0.05</v>
      </c>
      <c r="AH95" s="75"/>
      <c r="AI95" s="75"/>
      <c r="AJ95" s="90">
        <v>0.6</v>
      </c>
      <c r="AK95" s="75"/>
      <c r="AL95" s="78"/>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c r="EI95" s="27"/>
      <c r="EJ95" s="27"/>
      <c r="EK95" s="27"/>
      <c r="EL95" s="27"/>
      <c r="EM95" s="27"/>
      <c r="EN95" s="27"/>
      <c r="EO95" s="27"/>
      <c r="EP95" s="27"/>
      <c r="EQ95" s="27"/>
      <c r="ER95" s="27"/>
      <c r="ES95" s="27"/>
      <c r="ET95" s="27"/>
      <c r="EU95" s="27"/>
      <c r="EV95" s="27"/>
      <c r="EW95" s="27"/>
      <c r="EX95" s="27"/>
      <c r="EY95" s="27"/>
      <c r="EZ95" s="27"/>
      <c r="FA95" s="27"/>
      <c r="FB95" s="27"/>
      <c r="FC95" s="27"/>
      <c r="FD95" s="27"/>
      <c r="FE95" s="27"/>
      <c r="FF95" s="27"/>
      <c r="FG95" s="27"/>
      <c r="FH95" s="27"/>
      <c r="FI95" s="27"/>
      <c r="FJ95" s="27"/>
      <c r="FK95" s="27"/>
      <c r="FL95" s="27"/>
      <c r="FM95" s="27"/>
      <c r="FN95" s="27"/>
      <c r="FO95" s="27"/>
      <c r="FP95" s="27"/>
      <c r="FQ95" s="27"/>
      <c r="FR95" s="27"/>
      <c r="FS95" s="27"/>
      <c r="FT95" s="27"/>
      <c r="FU95" s="27"/>
      <c r="FV95" s="27"/>
      <c r="FW95" s="27"/>
      <c r="FX95" s="27"/>
      <c r="FY95" s="27"/>
      <c r="FZ95" s="27"/>
      <c r="GA95" s="27"/>
      <c r="GB95" s="27"/>
      <c r="GC95" s="27"/>
      <c r="GD95" s="27"/>
      <c r="GE95" s="27"/>
      <c r="GF95" s="27"/>
      <c r="GG95" s="27"/>
      <c r="GH95" s="27"/>
      <c r="GI95" s="27"/>
      <c r="GJ95" s="27"/>
      <c r="GK95" s="27"/>
      <c r="GL95" s="27"/>
      <c r="GM95" s="27"/>
      <c r="GN95" s="27"/>
      <c r="GO95" s="27"/>
      <c r="GP95" s="27"/>
      <c r="GQ95" s="27"/>
      <c r="GR95" s="27"/>
      <c r="GS95" s="27"/>
      <c r="GT95" s="27"/>
      <c r="GU95" s="27"/>
      <c r="GV95" s="27"/>
      <c r="GW95" s="27"/>
      <c r="GX95" s="27"/>
      <c r="GY95" s="27"/>
      <c r="GZ95" s="27"/>
      <c r="HA95" s="27"/>
      <c r="HB95" s="27"/>
      <c r="HC95" s="27"/>
      <c r="HD95" s="27"/>
      <c r="HE95" s="27"/>
      <c r="HF95" s="27"/>
      <c r="HG95" s="27"/>
      <c r="HH95" s="27"/>
      <c r="HI95" s="27"/>
      <c r="HJ95" s="27"/>
      <c r="HK95" s="27"/>
      <c r="HL95" s="27"/>
      <c r="HM95" s="27"/>
      <c r="HN95" s="27"/>
      <c r="HO95" s="27"/>
      <c r="HP95" s="27"/>
      <c r="HQ95" s="27"/>
      <c r="HR95" s="27"/>
      <c r="HS95" s="27"/>
      <c r="HT95" s="27"/>
      <c r="HU95" s="27"/>
      <c r="HV95" s="27"/>
      <c r="HW95" s="27"/>
      <c r="HX95" s="27"/>
      <c r="HY95" s="27"/>
      <c r="HZ95" s="27"/>
      <c r="IA95" s="27"/>
      <c r="IB95" s="27"/>
      <c r="IC95" s="27"/>
      <c r="ID95" s="27"/>
      <c r="IE95" s="27"/>
      <c r="IF95" s="27"/>
      <c r="IG95" s="27"/>
      <c r="IH95" s="27"/>
      <c r="II95" s="27"/>
      <c r="IJ95" s="27"/>
      <c r="IK95" s="27"/>
      <c r="IL95" s="27"/>
      <c r="IM95" s="27"/>
      <c r="IN95" s="27"/>
      <c r="IO95" s="27"/>
      <c r="IP95" s="27"/>
      <c r="IQ95" s="27"/>
      <c r="IR95" s="27"/>
      <c r="IS95" s="27"/>
      <c r="IT95" s="27"/>
      <c r="IU95" s="27"/>
      <c r="IV95" s="27"/>
      <c r="IW95" s="27"/>
      <c r="IX95" s="27"/>
      <c r="IY95" s="27"/>
      <c r="IZ95" s="27"/>
      <c r="JA95" s="27"/>
      <c r="JB95" s="27"/>
      <c r="JC95" s="27"/>
      <c r="JD95" s="27"/>
      <c r="JE95" s="27"/>
      <c r="JF95" s="27"/>
      <c r="JG95" s="27"/>
      <c r="JH95" s="27"/>
      <c r="JI95" s="27"/>
      <c r="JJ95" s="27"/>
      <c r="JK95" s="27"/>
      <c r="JL95" s="27"/>
      <c r="JM95" s="27"/>
      <c r="JN95" s="27"/>
      <c r="JO95" s="27"/>
      <c r="JP95" s="27"/>
      <c r="JQ95" s="27"/>
      <c r="JR95" s="27"/>
      <c r="JS95" s="27"/>
      <c r="JT95" s="27"/>
      <c r="JU95" s="27"/>
      <c r="JV95" s="27"/>
      <c r="JW95" s="27"/>
      <c r="JX95" s="27"/>
      <c r="JY95" s="27"/>
      <c r="JZ95" s="27"/>
      <c r="KA95" s="27"/>
      <c r="KB95" s="27"/>
      <c r="KC95" s="27"/>
      <c r="KD95" s="27"/>
      <c r="KE95" s="27"/>
      <c r="KF95" s="27"/>
      <c r="KG95" s="27"/>
      <c r="KH95" s="27"/>
      <c r="KI95" s="27"/>
      <c r="KJ95" s="27"/>
      <c r="KK95" s="27"/>
      <c r="KL95" s="27"/>
      <c r="KM95" s="27"/>
      <c r="KN95" s="27"/>
      <c r="KO95" s="27"/>
      <c r="KP95" s="27"/>
      <c r="KQ95" s="27"/>
      <c r="KR95" s="27"/>
      <c r="KS95" s="27"/>
      <c r="KT95" s="27"/>
      <c r="KU95" s="27"/>
      <c r="KV95" s="27"/>
      <c r="KW95" s="27"/>
      <c r="KX95" s="27"/>
      <c r="KY95" s="27"/>
      <c r="KZ95" s="27"/>
      <c r="LA95" s="27"/>
      <c r="LB95" s="27"/>
      <c r="LC95" s="27"/>
      <c r="LD95" s="27"/>
      <c r="LE95" s="27"/>
      <c r="LF95" s="27"/>
      <c r="LG95" s="27"/>
      <c r="LH95" s="27"/>
      <c r="LI95" s="27"/>
      <c r="LJ95" s="27"/>
      <c r="LK95" s="27"/>
      <c r="LL95" s="27"/>
      <c r="LM95" s="27"/>
      <c r="LN95" s="27"/>
      <c r="LO95" s="27"/>
      <c r="LP95" s="27"/>
      <c r="LQ95" s="27"/>
      <c r="LR95" s="27"/>
      <c r="LS95" s="27"/>
      <c r="LT95" s="27"/>
      <c r="LU95" s="27"/>
      <c r="LV95" s="27"/>
      <c r="LW95" s="27"/>
      <c r="LX95" s="27"/>
      <c r="LY95" s="27"/>
      <c r="LZ95" s="27"/>
      <c r="MA95" s="27"/>
      <c r="MB95" s="27"/>
      <c r="MC95" s="27"/>
      <c r="MD95" s="27"/>
      <c r="ME95" s="27"/>
      <c r="MF95" s="27"/>
      <c r="MG95" s="27"/>
      <c r="MH95" s="27"/>
      <c r="MI95" s="27"/>
      <c r="MJ95" s="27"/>
      <c r="MK95" s="27"/>
      <c r="ML95" s="27"/>
      <c r="MM95" s="27"/>
    </row>
    <row r="96" spans="1:351" s="3" customFormat="1" x14ac:dyDescent="0.3">
      <c r="A96" s="52" t="s">
        <v>45</v>
      </c>
      <c r="B96" s="126"/>
      <c r="C96" s="126"/>
      <c r="D96" s="142">
        <f t="shared" si="8"/>
        <v>0.1642364988115001</v>
      </c>
      <c r="E96" s="144">
        <f t="shared" si="9"/>
        <v>0.05</v>
      </c>
      <c r="F96" s="75">
        <v>0</v>
      </c>
      <c r="G96" s="90">
        <v>0.27</v>
      </c>
      <c r="H96" s="92">
        <v>5.0000000000000001E-3</v>
      </c>
      <c r="I96" s="91">
        <v>0.04</v>
      </c>
      <c r="J96" s="102">
        <f>5000/J91</f>
        <v>2.279347741850192E-2</v>
      </c>
      <c r="K96" s="85"/>
      <c r="L96" s="75"/>
      <c r="M96" s="90">
        <v>0.01</v>
      </c>
      <c r="N96" s="92">
        <v>2.3E-2</v>
      </c>
      <c r="O96" s="75"/>
      <c r="P96" s="75"/>
      <c r="Q96" s="90">
        <v>0.05</v>
      </c>
      <c r="R96" s="90">
        <v>0.31</v>
      </c>
      <c r="S96" s="75"/>
      <c r="T96" s="75"/>
      <c r="U96" s="92">
        <v>1.4E-2</v>
      </c>
      <c r="V96" s="75"/>
      <c r="W96" s="90">
        <v>0.43</v>
      </c>
      <c r="X96" s="90">
        <v>0.38</v>
      </c>
      <c r="Y96" s="90">
        <v>0.03</v>
      </c>
      <c r="Z96" s="90">
        <v>0.05</v>
      </c>
      <c r="AA96" s="75"/>
      <c r="AB96" s="75"/>
      <c r="AC96" s="90">
        <v>0.24</v>
      </c>
      <c r="AD96" s="90">
        <v>0.8</v>
      </c>
      <c r="AE96" s="75"/>
      <c r="AF96" s="92">
        <v>9.5699999999999993E-2</v>
      </c>
      <c r="AG96" s="91"/>
      <c r="AH96" s="90">
        <v>0.25</v>
      </c>
      <c r="AI96" s="75"/>
      <c r="AJ96" s="75"/>
      <c r="AK96" s="91">
        <v>0.1</v>
      </c>
      <c r="AL96" s="93"/>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U96" s="4"/>
      <c r="EV96" s="4"/>
      <c r="EW96" s="4"/>
      <c r="EX96" s="4"/>
      <c r="EY96" s="4"/>
      <c r="EZ96" s="4"/>
      <c r="FA96" s="4"/>
      <c r="FB96" s="4"/>
      <c r="FC96" s="4"/>
      <c r="FD96" s="4"/>
      <c r="FE96" s="4"/>
      <c r="FF96" s="4"/>
      <c r="FG96" s="4"/>
      <c r="FH96" s="4"/>
      <c r="FI96" s="4"/>
      <c r="FJ96" s="4"/>
      <c r="FK96" s="4"/>
      <c r="FL96" s="4"/>
      <c r="FM96" s="4"/>
      <c r="FN96" s="4"/>
      <c r="FO96" s="4"/>
      <c r="FP96" s="4"/>
      <c r="FQ96" s="4"/>
      <c r="FR96" s="4"/>
      <c r="FS96" s="4"/>
      <c r="FT96" s="4"/>
      <c r="FU96" s="4"/>
      <c r="FV96" s="4"/>
      <c r="FW96" s="4"/>
      <c r="FX96" s="4"/>
      <c r="FY96" s="4"/>
      <c r="FZ96" s="4"/>
      <c r="GA96" s="4"/>
      <c r="GB96" s="4"/>
      <c r="GC96" s="4"/>
      <c r="GD96" s="4"/>
      <c r="GE96" s="4"/>
      <c r="GF96" s="4"/>
      <c r="GG96" s="4"/>
      <c r="GH96" s="4"/>
      <c r="GI96" s="4"/>
      <c r="GJ96" s="4"/>
      <c r="GK96" s="4"/>
      <c r="GL96" s="4"/>
      <c r="GM96" s="4"/>
      <c r="GN96" s="4"/>
      <c r="GO96" s="4"/>
      <c r="GP96" s="4"/>
      <c r="GQ96" s="4"/>
      <c r="GR96" s="4"/>
      <c r="GS96" s="4"/>
      <c r="GT96" s="4"/>
      <c r="GU96" s="4"/>
      <c r="GV96" s="4"/>
      <c r="GW96" s="4"/>
      <c r="GX96" s="4"/>
      <c r="GY96" s="4"/>
      <c r="GZ96" s="4"/>
      <c r="HA96" s="4"/>
      <c r="HB96" s="4"/>
      <c r="HC96" s="4"/>
      <c r="HD96" s="4"/>
      <c r="HE96" s="4"/>
      <c r="HF96" s="4"/>
      <c r="HG96" s="4"/>
      <c r="HH96" s="4"/>
      <c r="HI96" s="4"/>
      <c r="HJ96" s="4"/>
      <c r="HK96" s="4"/>
      <c r="HL96" s="4"/>
      <c r="HM96" s="4"/>
      <c r="HN96" s="4"/>
      <c r="HO96" s="4"/>
      <c r="HP96" s="4"/>
      <c r="HQ96" s="4"/>
      <c r="HR96" s="4"/>
      <c r="HS96" s="4"/>
      <c r="HT96" s="4"/>
      <c r="HU96" s="4"/>
      <c r="HV96" s="4"/>
      <c r="HW96" s="4"/>
      <c r="HX96" s="4"/>
      <c r="HY96" s="4"/>
      <c r="HZ96" s="4"/>
      <c r="IA96" s="4"/>
      <c r="IB96" s="4"/>
      <c r="IC96" s="4"/>
      <c r="ID96" s="4"/>
      <c r="IE96" s="4"/>
      <c r="IF96" s="4"/>
      <c r="IG96" s="4"/>
      <c r="IH96" s="4"/>
      <c r="II96" s="4"/>
      <c r="IJ96" s="4"/>
      <c r="IK96" s="4"/>
      <c r="IL96" s="4"/>
      <c r="IM96" s="4"/>
      <c r="IN96" s="4"/>
      <c r="IO96" s="4"/>
      <c r="IP96" s="4"/>
      <c r="IQ96" s="4"/>
      <c r="IR96" s="4"/>
      <c r="IS96" s="4"/>
      <c r="IT96" s="4"/>
      <c r="IU96" s="4"/>
      <c r="IV96" s="4"/>
      <c r="IW96" s="4"/>
      <c r="IX96" s="4"/>
      <c r="IY96" s="4"/>
      <c r="IZ96" s="4"/>
      <c r="JA96" s="4"/>
      <c r="JB96" s="4"/>
      <c r="JC96" s="4"/>
      <c r="JD96" s="4"/>
      <c r="JE96" s="4"/>
      <c r="JF96" s="4"/>
      <c r="JG96" s="4"/>
      <c r="JH96" s="4"/>
      <c r="JI96" s="4"/>
      <c r="JJ96" s="4"/>
      <c r="JK96" s="4"/>
      <c r="JL96" s="4"/>
      <c r="JM96" s="4"/>
      <c r="JN96" s="4"/>
      <c r="JO96" s="4"/>
      <c r="JP96" s="4"/>
      <c r="JQ96" s="4"/>
      <c r="JR96" s="4"/>
      <c r="JS96" s="4"/>
      <c r="JT96" s="4"/>
      <c r="JU96" s="4"/>
      <c r="JV96" s="4"/>
      <c r="JW96" s="4"/>
      <c r="JX96" s="4"/>
      <c r="JY96" s="4"/>
      <c r="JZ96" s="4"/>
      <c r="KA96" s="4"/>
      <c r="KB96" s="4"/>
      <c r="KC96" s="4"/>
      <c r="KD96" s="4"/>
      <c r="KE96" s="4"/>
      <c r="KF96" s="4"/>
      <c r="KG96" s="4"/>
      <c r="KH96" s="4"/>
      <c r="KI96" s="4"/>
      <c r="KJ96" s="4"/>
      <c r="KK96" s="4"/>
      <c r="KL96" s="4"/>
      <c r="KM96" s="4"/>
      <c r="KN96" s="4"/>
      <c r="KO96" s="4"/>
      <c r="KP96" s="4"/>
      <c r="KQ96" s="4"/>
      <c r="KR96" s="4"/>
      <c r="KS96" s="4"/>
      <c r="KT96" s="4"/>
      <c r="KU96" s="4"/>
      <c r="KV96" s="4"/>
      <c r="KW96" s="4"/>
      <c r="KX96" s="4"/>
      <c r="KY96" s="4"/>
      <c r="KZ96" s="4"/>
      <c r="LA96" s="4"/>
      <c r="LB96" s="4"/>
      <c r="LC96" s="4"/>
      <c r="LD96" s="4"/>
      <c r="LE96" s="4"/>
      <c r="LF96" s="4"/>
      <c r="LG96" s="4"/>
      <c r="LH96" s="4"/>
      <c r="LI96" s="4"/>
      <c r="LJ96" s="4"/>
      <c r="LK96" s="4"/>
      <c r="LL96" s="4"/>
      <c r="LM96" s="4"/>
      <c r="LN96" s="4"/>
      <c r="LO96" s="4"/>
      <c r="LP96" s="4"/>
      <c r="LQ96" s="4"/>
      <c r="LR96" s="4"/>
      <c r="LS96" s="4"/>
      <c r="LT96" s="4"/>
      <c r="LU96" s="4"/>
      <c r="LV96" s="4"/>
      <c r="LW96" s="4"/>
      <c r="LX96" s="4"/>
      <c r="LY96" s="4"/>
      <c r="LZ96" s="4"/>
      <c r="MA96" s="4"/>
      <c r="MB96" s="4"/>
      <c r="MC96" s="4"/>
      <c r="MD96" s="4"/>
      <c r="ME96" s="4"/>
      <c r="MF96" s="4"/>
      <c r="MG96" s="4"/>
      <c r="MH96" s="4"/>
      <c r="MI96" s="4"/>
      <c r="MJ96" s="4"/>
      <c r="MK96" s="4"/>
      <c r="ML96" s="4"/>
      <c r="MM96" s="4"/>
    </row>
    <row r="97" spans="1:351" s="44" customFormat="1" ht="15.75" customHeight="1" x14ac:dyDescent="0.3">
      <c r="A97" s="52" t="s">
        <v>267</v>
      </c>
      <c r="B97" s="126"/>
      <c r="C97" s="126"/>
      <c r="D97" s="142">
        <f t="shared" si="8"/>
        <v>7.8793342338656369E-2</v>
      </c>
      <c r="E97" s="144">
        <f t="shared" si="9"/>
        <v>0.04</v>
      </c>
      <c r="F97" s="75">
        <v>0</v>
      </c>
      <c r="G97" s="75"/>
      <c r="H97" s="91">
        <v>0</v>
      </c>
      <c r="I97" s="91">
        <v>0.2</v>
      </c>
      <c r="J97" s="102">
        <f>5000/J91</f>
        <v>2.279347741850192E-2</v>
      </c>
      <c r="K97" s="85"/>
      <c r="L97" s="90">
        <v>0.09</v>
      </c>
      <c r="M97" s="90">
        <v>0.01</v>
      </c>
      <c r="N97" s="90">
        <v>0</v>
      </c>
      <c r="O97" s="75"/>
      <c r="P97" s="91">
        <v>0.1</v>
      </c>
      <c r="Q97" s="75"/>
      <c r="R97" s="90">
        <v>0.15</v>
      </c>
      <c r="S97" s="75"/>
      <c r="T97" s="75"/>
      <c r="U97" s="92">
        <v>1.4999999999999999E-2</v>
      </c>
      <c r="V97" s="75"/>
      <c r="W97" s="90">
        <v>0.03</v>
      </c>
      <c r="X97" s="75"/>
      <c r="Y97" s="90">
        <v>0.3</v>
      </c>
      <c r="Z97" s="75"/>
      <c r="AA97" s="75"/>
      <c r="AB97" s="75"/>
      <c r="AC97" s="90">
        <v>0.06</v>
      </c>
      <c r="AD97" s="75"/>
      <c r="AE97" s="75"/>
      <c r="AF97" s="92">
        <v>2.8999999999999998E-3</v>
      </c>
      <c r="AG97" s="91">
        <v>0.05</v>
      </c>
      <c r="AH97" s="75"/>
      <c r="AI97" s="90">
        <v>0.23</v>
      </c>
      <c r="AJ97" s="75"/>
      <c r="AK97" s="75"/>
      <c r="AL97" s="78"/>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7"/>
      <c r="BZ97" s="27"/>
      <c r="CA97" s="27"/>
      <c r="CB97" s="27"/>
      <c r="CC97" s="27"/>
      <c r="CD97" s="27"/>
      <c r="CE97" s="27"/>
      <c r="CF97" s="27"/>
      <c r="CG97" s="27"/>
      <c r="CH97" s="27"/>
      <c r="CI97" s="27"/>
      <c r="CJ97" s="27"/>
      <c r="CK97" s="27"/>
      <c r="CL97" s="27"/>
      <c r="CM97" s="27"/>
      <c r="CN97" s="27"/>
      <c r="CO97" s="27"/>
      <c r="CP97" s="27"/>
      <c r="CQ97" s="27"/>
      <c r="CR97" s="27"/>
      <c r="CS97" s="27"/>
      <c r="CT97" s="27"/>
      <c r="CU97" s="27"/>
      <c r="CV97" s="27"/>
      <c r="CW97" s="27"/>
      <c r="CX97" s="27"/>
      <c r="CY97" s="27"/>
      <c r="CZ97" s="27"/>
      <c r="DA97" s="27"/>
      <c r="DB97" s="27"/>
      <c r="DC97" s="27"/>
      <c r="DD97" s="27"/>
      <c r="DE97" s="27"/>
      <c r="DF97" s="27"/>
      <c r="DG97" s="27"/>
      <c r="DH97" s="27"/>
      <c r="DI97" s="27"/>
      <c r="DJ97" s="27"/>
      <c r="DK97" s="27"/>
      <c r="DL97" s="27"/>
      <c r="DM97" s="27"/>
      <c r="DN97" s="27"/>
      <c r="DO97" s="27"/>
      <c r="DP97" s="27"/>
      <c r="DQ97" s="27"/>
      <c r="DR97" s="27"/>
      <c r="DS97" s="27"/>
      <c r="DT97" s="27"/>
      <c r="DU97" s="27"/>
      <c r="DV97" s="27"/>
      <c r="DW97" s="27"/>
      <c r="DX97" s="27"/>
      <c r="DY97" s="27"/>
      <c r="DZ97" s="27"/>
      <c r="EA97" s="27"/>
      <c r="EB97" s="27"/>
      <c r="EC97" s="27"/>
      <c r="ED97" s="27"/>
      <c r="EE97" s="27"/>
      <c r="EF97" s="27"/>
      <c r="EG97" s="27"/>
      <c r="EH97" s="27"/>
      <c r="EI97" s="27"/>
      <c r="EJ97" s="27"/>
      <c r="EK97" s="27"/>
      <c r="EL97" s="27"/>
      <c r="EM97" s="27"/>
      <c r="EN97" s="27"/>
      <c r="EO97" s="27"/>
      <c r="EP97" s="27"/>
      <c r="EQ97" s="27"/>
      <c r="ER97" s="27"/>
      <c r="ES97" s="27"/>
      <c r="ET97" s="27"/>
      <c r="EU97" s="27"/>
      <c r="EV97" s="27"/>
      <c r="EW97" s="27"/>
      <c r="EX97" s="27"/>
      <c r="EY97" s="27"/>
      <c r="EZ97" s="27"/>
      <c r="FA97" s="27"/>
      <c r="FB97" s="27"/>
      <c r="FC97" s="27"/>
      <c r="FD97" s="27"/>
      <c r="FE97" s="27"/>
      <c r="FF97" s="27"/>
      <c r="FG97" s="27"/>
      <c r="FH97" s="27"/>
      <c r="FI97" s="27"/>
      <c r="FJ97" s="27"/>
      <c r="FK97" s="27"/>
      <c r="FL97" s="27"/>
      <c r="FM97" s="27"/>
      <c r="FN97" s="27"/>
      <c r="FO97" s="27"/>
      <c r="FP97" s="27"/>
      <c r="FQ97" s="27"/>
      <c r="FR97" s="27"/>
      <c r="FS97" s="27"/>
      <c r="FT97" s="27"/>
      <c r="FU97" s="27"/>
      <c r="FV97" s="27"/>
      <c r="FW97" s="27"/>
      <c r="FX97" s="27"/>
      <c r="FY97" s="27"/>
      <c r="FZ97" s="27"/>
      <c r="GA97" s="27"/>
      <c r="GB97" s="27"/>
      <c r="GC97" s="27"/>
      <c r="GD97" s="27"/>
      <c r="GE97" s="27"/>
      <c r="GF97" s="27"/>
      <c r="GG97" s="27"/>
      <c r="GH97" s="27"/>
      <c r="GI97" s="27"/>
      <c r="GJ97" s="27"/>
      <c r="GK97" s="27"/>
      <c r="GL97" s="27"/>
      <c r="GM97" s="27"/>
      <c r="GN97" s="27"/>
      <c r="GO97" s="27"/>
      <c r="GP97" s="27"/>
      <c r="GQ97" s="27"/>
      <c r="GR97" s="27"/>
      <c r="GS97" s="27"/>
      <c r="GT97" s="27"/>
      <c r="GU97" s="27"/>
      <c r="GV97" s="27"/>
      <c r="GW97" s="27"/>
      <c r="GX97" s="27"/>
      <c r="GY97" s="27"/>
      <c r="GZ97" s="27"/>
      <c r="HA97" s="27"/>
      <c r="HB97" s="27"/>
      <c r="HC97" s="27"/>
      <c r="HD97" s="27"/>
      <c r="HE97" s="27"/>
      <c r="HF97" s="27"/>
      <c r="HG97" s="27"/>
      <c r="HH97" s="27"/>
      <c r="HI97" s="27"/>
      <c r="HJ97" s="27"/>
      <c r="HK97" s="27"/>
      <c r="HL97" s="27"/>
      <c r="HM97" s="27"/>
      <c r="HN97" s="27"/>
      <c r="HO97" s="27"/>
      <c r="HP97" s="27"/>
      <c r="HQ97" s="27"/>
      <c r="HR97" s="27"/>
      <c r="HS97" s="27"/>
      <c r="HT97" s="27"/>
      <c r="HU97" s="27"/>
      <c r="HV97" s="27"/>
      <c r="HW97" s="27"/>
      <c r="HX97" s="27"/>
      <c r="HY97" s="27"/>
      <c r="HZ97" s="27"/>
      <c r="IA97" s="27"/>
      <c r="IB97" s="27"/>
      <c r="IC97" s="27"/>
      <c r="ID97" s="27"/>
      <c r="IE97" s="27"/>
      <c r="IF97" s="27"/>
      <c r="IG97" s="27"/>
      <c r="IH97" s="27"/>
      <c r="II97" s="27"/>
      <c r="IJ97" s="27"/>
      <c r="IK97" s="27"/>
      <c r="IL97" s="27"/>
      <c r="IM97" s="27"/>
      <c r="IN97" s="27"/>
      <c r="IO97" s="27"/>
      <c r="IP97" s="27"/>
      <c r="IQ97" s="27"/>
      <c r="IR97" s="27"/>
      <c r="IS97" s="27"/>
      <c r="IT97" s="27"/>
      <c r="IU97" s="27"/>
      <c r="IV97" s="27"/>
      <c r="IW97" s="27"/>
      <c r="IX97" s="27"/>
      <c r="IY97" s="27"/>
      <c r="IZ97" s="27"/>
      <c r="JA97" s="27"/>
      <c r="JB97" s="27"/>
      <c r="JC97" s="27"/>
      <c r="JD97" s="27"/>
      <c r="JE97" s="27"/>
      <c r="JF97" s="27"/>
      <c r="JG97" s="27"/>
      <c r="JH97" s="27"/>
      <c r="JI97" s="27"/>
      <c r="JJ97" s="27"/>
      <c r="JK97" s="27"/>
      <c r="JL97" s="27"/>
      <c r="JM97" s="27"/>
      <c r="JN97" s="27"/>
      <c r="JO97" s="27"/>
      <c r="JP97" s="27"/>
      <c r="JQ97" s="27"/>
      <c r="JR97" s="27"/>
      <c r="JS97" s="27"/>
      <c r="JT97" s="27"/>
      <c r="JU97" s="27"/>
      <c r="JV97" s="27"/>
      <c r="JW97" s="27"/>
      <c r="JX97" s="27"/>
      <c r="JY97" s="27"/>
      <c r="JZ97" s="27"/>
      <c r="KA97" s="27"/>
      <c r="KB97" s="27"/>
      <c r="KC97" s="27"/>
      <c r="KD97" s="27"/>
      <c r="KE97" s="27"/>
      <c r="KF97" s="27"/>
      <c r="KG97" s="27"/>
      <c r="KH97" s="27"/>
      <c r="KI97" s="27"/>
      <c r="KJ97" s="27"/>
      <c r="KK97" s="27"/>
      <c r="KL97" s="27"/>
      <c r="KM97" s="27"/>
      <c r="KN97" s="27"/>
      <c r="KO97" s="27"/>
      <c r="KP97" s="27"/>
      <c r="KQ97" s="27"/>
      <c r="KR97" s="27"/>
      <c r="KS97" s="27"/>
      <c r="KT97" s="27"/>
      <c r="KU97" s="27"/>
      <c r="KV97" s="27"/>
      <c r="KW97" s="27"/>
      <c r="KX97" s="27"/>
      <c r="KY97" s="27"/>
      <c r="KZ97" s="27"/>
      <c r="LA97" s="27"/>
      <c r="LB97" s="27"/>
      <c r="LC97" s="27"/>
      <c r="LD97" s="27"/>
      <c r="LE97" s="27"/>
      <c r="LF97" s="27"/>
      <c r="LG97" s="27"/>
      <c r="LH97" s="27"/>
      <c r="LI97" s="27"/>
      <c r="LJ97" s="27"/>
      <c r="LK97" s="27"/>
      <c r="LL97" s="27"/>
      <c r="LM97" s="27"/>
      <c r="LN97" s="27"/>
      <c r="LO97" s="27"/>
      <c r="LP97" s="27"/>
      <c r="LQ97" s="27"/>
      <c r="LR97" s="27"/>
      <c r="LS97" s="27"/>
      <c r="LT97" s="27"/>
      <c r="LU97" s="27"/>
      <c r="LV97" s="27"/>
      <c r="LW97" s="27"/>
      <c r="LX97" s="27"/>
      <c r="LY97" s="27"/>
      <c r="LZ97" s="27"/>
      <c r="MA97" s="27"/>
      <c r="MB97" s="27"/>
      <c r="MC97" s="27"/>
      <c r="MD97" s="27"/>
      <c r="ME97" s="27"/>
      <c r="MF97" s="27"/>
      <c r="MG97" s="27"/>
      <c r="MH97" s="27"/>
      <c r="MI97" s="27"/>
      <c r="MJ97" s="27"/>
      <c r="MK97" s="27"/>
      <c r="ML97" s="27"/>
      <c r="MM97" s="27"/>
    </row>
    <row r="98" spans="1:351" s="41" customFormat="1" ht="15.75" customHeight="1" x14ac:dyDescent="0.3">
      <c r="A98" s="52" t="s">
        <v>44</v>
      </c>
      <c r="B98" s="126"/>
      <c r="C98" s="126"/>
      <c r="D98" s="142">
        <f t="shared" si="8"/>
        <v>3.5525155207300159E-2</v>
      </c>
      <c r="E98" s="144">
        <f t="shared" si="9"/>
        <v>2.8676086451101153E-2</v>
      </c>
      <c r="F98" s="75">
        <v>0</v>
      </c>
      <c r="G98" s="75"/>
      <c r="H98" s="92">
        <v>1.4999999999999999E-2</v>
      </c>
      <c r="I98" s="91">
        <v>0.05</v>
      </c>
      <c r="J98" s="102">
        <f>6000/J91</f>
        <v>2.7352172902202307E-2</v>
      </c>
      <c r="K98" s="85"/>
      <c r="L98" s="90">
        <v>0.02</v>
      </c>
      <c r="M98" s="90">
        <v>0.12</v>
      </c>
      <c r="N98" s="90">
        <v>0</v>
      </c>
      <c r="O98" s="75"/>
      <c r="P98" s="91">
        <v>0.02</v>
      </c>
      <c r="Q98" s="75"/>
      <c r="R98" s="90">
        <v>0.05</v>
      </c>
      <c r="S98" s="75"/>
      <c r="T98" s="75"/>
      <c r="U98" s="75"/>
      <c r="V98" s="75"/>
      <c r="W98" s="90">
        <v>0.02</v>
      </c>
      <c r="X98" s="75"/>
      <c r="Y98" s="90">
        <v>0.05</v>
      </c>
      <c r="Z98" s="75"/>
      <c r="AA98" s="75"/>
      <c r="AB98" s="75"/>
      <c r="AC98" s="90">
        <v>0.05</v>
      </c>
      <c r="AD98" s="75"/>
      <c r="AE98" s="75"/>
      <c r="AF98" s="75"/>
      <c r="AG98" s="91"/>
      <c r="AH98" s="75"/>
      <c r="AI98" s="92">
        <v>4.4999999999999998E-2</v>
      </c>
      <c r="AJ98" s="75"/>
      <c r="AK98" s="91">
        <v>0.03</v>
      </c>
      <c r="AL98" s="93"/>
      <c r="AM98" s="4"/>
      <c r="AN98" s="20"/>
      <c r="AO98" s="20"/>
      <c r="AP98" s="20"/>
      <c r="AQ98" s="20"/>
      <c r="AR98" s="20"/>
      <c r="AS98" s="20"/>
      <c r="AT98" s="20"/>
      <c r="AU98" s="20"/>
      <c r="AV98" s="20"/>
      <c r="AW98" s="20"/>
      <c r="AX98" s="20"/>
      <c r="AY98" s="20"/>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CH98" s="20"/>
      <c r="CI98" s="20"/>
      <c r="CJ98" s="20"/>
      <c r="CK98" s="20"/>
      <c r="CL98" s="20"/>
      <c r="CM98" s="20"/>
      <c r="CN98" s="20"/>
      <c r="CO98" s="20"/>
      <c r="CP98" s="20"/>
      <c r="CQ98" s="20"/>
      <c r="CR98" s="20"/>
      <c r="CS98" s="20"/>
      <c r="CT98" s="20"/>
      <c r="CU98" s="20"/>
      <c r="CV98" s="20"/>
      <c r="CW98" s="20"/>
      <c r="CX98" s="20"/>
      <c r="CY98" s="20"/>
      <c r="CZ98" s="20"/>
      <c r="DA98" s="20"/>
      <c r="DB98" s="20"/>
      <c r="DC98" s="20"/>
      <c r="DD98" s="20"/>
      <c r="DE98" s="20"/>
      <c r="DF98" s="20"/>
      <c r="DG98" s="20"/>
      <c r="DH98" s="20"/>
      <c r="DI98" s="20"/>
      <c r="DJ98" s="20"/>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0"/>
      <c r="GF98" s="20"/>
      <c r="GG98" s="20"/>
      <c r="GH98" s="20"/>
      <c r="GI98" s="20"/>
      <c r="GJ98" s="20"/>
      <c r="GK98" s="20"/>
      <c r="GL98" s="20"/>
      <c r="GM98" s="20"/>
      <c r="GN98" s="20"/>
      <c r="GO98" s="20"/>
      <c r="GP98" s="20"/>
      <c r="GQ98" s="20"/>
      <c r="GR98" s="20"/>
      <c r="GS98" s="20"/>
      <c r="GT98" s="20"/>
      <c r="GU98" s="20"/>
      <c r="GV98" s="20"/>
      <c r="GW98" s="20"/>
      <c r="GX98" s="20"/>
      <c r="GY98" s="20"/>
      <c r="GZ98" s="20"/>
      <c r="HA98" s="20"/>
      <c r="HB98" s="20"/>
      <c r="HC98" s="20"/>
      <c r="HD98" s="20"/>
      <c r="HE98" s="20"/>
      <c r="HF98" s="20"/>
      <c r="HG98" s="20"/>
      <c r="HH98" s="20"/>
      <c r="HI98" s="20"/>
      <c r="HJ98" s="20"/>
      <c r="HK98" s="20"/>
      <c r="HL98" s="20"/>
      <c r="HM98" s="20"/>
      <c r="HN98" s="20"/>
      <c r="HO98" s="20"/>
      <c r="HP98" s="20"/>
      <c r="HQ98" s="20"/>
      <c r="HR98" s="20"/>
      <c r="HS98" s="20"/>
      <c r="HT98" s="20"/>
      <c r="HU98" s="20"/>
      <c r="HV98" s="20"/>
      <c r="HW98" s="20"/>
      <c r="HX98" s="20"/>
      <c r="HY98" s="20"/>
      <c r="HZ98" s="20"/>
      <c r="IA98" s="20"/>
      <c r="IB98" s="20"/>
      <c r="IC98" s="20"/>
      <c r="ID98" s="20"/>
      <c r="IE98" s="20"/>
      <c r="IF98" s="20"/>
      <c r="IG98" s="20"/>
      <c r="IH98" s="20"/>
      <c r="II98" s="20"/>
      <c r="IJ98" s="20"/>
      <c r="IK98" s="20"/>
      <c r="IL98" s="20"/>
      <c r="IM98" s="20"/>
      <c r="IN98" s="20"/>
      <c r="IO98" s="20"/>
      <c r="IP98" s="20"/>
      <c r="IQ98" s="20"/>
      <c r="IR98" s="20"/>
      <c r="IS98" s="20"/>
      <c r="IT98" s="20"/>
      <c r="IU98" s="20"/>
      <c r="IV98" s="20"/>
      <c r="IW98" s="20"/>
      <c r="IX98" s="20"/>
      <c r="IY98" s="20"/>
      <c r="IZ98" s="20"/>
      <c r="JA98" s="20"/>
      <c r="JB98" s="20"/>
      <c r="JC98" s="20"/>
      <c r="JD98" s="20"/>
      <c r="JE98" s="20"/>
      <c r="JF98" s="20"/>
      <c r="JG98" s="20"/>
      <c r="JH98" s="20"/>
      <c r="JI98" s="20"/>
      <c r="JJ98" s="20"/>
      <c r="JK98" s="20"/>
      <c r="JL98" s="20"/>
      <c r="JM98" s="20"/>
      <c r="JN98" s="20"/>
      <c r="JO98" s="20"/>
      <c r="JP98" s="20"/>
      <c r="JQ98" s="20"/>
      <c r="JR98" s="20"/>
      <c r="JS98" s="20"/>
      <c r="JT98" s="20"/>
      <c r="JU98" s="20"/>
      <c r="JV98" s="20"/>
      <c r="JW98" s="20"/>
      <c r="JX98" s="20"/>
      <c r="JY98" s="20"/>
      <c r="JZ98" s="20"/>
      <c r="KA98" s="20"/>
      <c r="KB98" s="20"/>
      <c r="KC98" s="20"/>
      <c r="KD98" s="20"/>
      <c r="KE98" s="20"/>
      <c r="KF98" s="20"/>
      <c r="KG98" s="20"/>
      <c r="KH98" s="20"/>
      <c r="KI98" s="20"/>
      <c r="KJ98" s="20"/>
      <c r="KK98" s="20"/>
      <c r="KL98" s="20"/>
      <c r="KM98" s="20"/>
      <c r="KN98" s="20"/>
      <c r="KO98" s="20"/>
      <c r="KP98" s="20"/>
      <c r="KQ98" s="20"/>
      <c r="KR98" s="20"/>
      <c r="KS98" s="20"/>
      <c r="KT98" s="20"/>
      <c r="KU98" s="20"/>
      <c r="KV98" s="20"/>
      <c r="KW98" s="20"/>
      <c r="KX98" s="20"/>
      <c r="KY98" s="20"/>
      <c r="KZ98" s="20"/>
      <c r="LA98" s="20"/>
      <c r="LB98" s="20"/>
      <c r="LC98" s="20"/>
      <c r="LD98" s="20"/>
      <c r="LE98" s="20"/>
      <c r="LF98" s="20"/>
      <c r="LG98" s="20"/>
      <c r="LH98" s="20"/>
      <c r="LI98" s="20"/>
      <c r="LJ98" s="20"/>
      <c r="LK98" s="20"/>
      <c r="LL98" s="20"/>
      <c r="LM98" s="20"/>
      <c r="LN98" s="20"/>
      <c r="LO98" s="20"/>
      <c r="LP98" s="20"/>
      <c r="LQ98" s="20"/>
      <c r="LR98" s="20"/>
      <c r="LS98" s="20"/>
      <c r="LT98" s="20"/>
      <c r="LU98" s="20"/>
      <c r="LV98" s="20"/>
      <c r="LW98" s="20"/>
      <c r="LX98" s="20"/>
      <c r="LY98" s="20"/>
      <c r="LZ98" s="20"/>
      <c r="MA98" s="20"/>
      <c r="MB98" s="20"/>
      <c r="MC98" s="20"/>
      <c r="MD98" s="20"/>
      <c r="ME98" s="20"/>
      <c r="MF98" s="20"/>
      <c r="MG98" s="20"/>
      <c r="MH98" s="20"/>
      <c r="MI98" s="20"/>
      <c r="MJ98" s="20"/>
      <c r="MK98" s="20"/>
      <c r="ML98" s="20"/>
      <c r="MM98" s="20"/>
    </row>
    <row r="99" spans="1:351" s="42" customFormat="1" ht="15.75" customHeight="1" x14ac:dyDescent="0.3">
      <c r="A99" s="52" t="s">
        <v>43</v>
      </c>
      <c r="B99" s="126"/>
      <c r="C99" s="126"/>
      <c r="D99" s="142">
        <f t="shared" si="8"/>
        <v>1.7142857142857144E-2</v>
      </c>
      <c r="E99" s="144">
        <f t="shared" si="9"/>
        <v>0</v>
      </c>
      <c r="F99" s="75">
        <v>0</v>
      </c>
      <c r="G99" s="75"/>
      <c r="H99" s="90">
        <v>0.04</v>
      </c>
      <c r="I99" s="75"/>
      <c r="J99" s="102">
        <v>0</v>
      </c>
      <c r="K99" s="85"/>
      <c r="L99" s="75"/>
      <c r="M99" s="75"/>
      <c r="N99" s="90">
        <v>0</v>
      </c>
      <c r="O99" s="75"/>
      <c r="P99" s="75"/>
      <c r="Q99" s="75"/>
      <c r="R99" s="90">
        <v>0</v>
      </c>
      <c r="S99" s="75"/>
      <c r="T99" s="75"/>
      <c r="U99" s="75"/>
      <c r="V99" s="75"/>
      <c r="W99" s="75"/>
      <c r="X99" s="90">
        <v>0.08</v>
      </c>
      <c r="Y99" s="75"/>
      <c r="Z99" s="75"/>
      <c r="AA99" s="75"/>
      <c r="AB99" s="75"/>
      <c r="AC99" s="90">
        <v>0</v>
      </c>
      <c r="AD99" s="75"/>
      <c r="AE99" s="75"/>
      <c r="AF99" s="75"/>
      <c r="AG99" s="91"/>
      <c r="AH99" s="75"/>
      <c r="AI99" s="75"/>
      <c r="AJ99" s="75"/>
      <c r="AK99" s="75"/>
      <c r="AL99" s="78"/>
      <c r="AM99" s="4"/>
      <c r="AN99" s="20"/>
      <c r="AO99" s="20"/>
      <c r="AP99" s="20"/>
      <c r="AQ99" s="20"/>
      <c r="AR99" s="20"/>
      <c r="AS99" s="20"/>
      <c r="AT99" s="20"/>
      <c r="AU99" s="20"/>
      <c r="AV99" s="20"/>
      <c r="AW99" s="20"/>
      <c r="AX99" s="20"/>
      <c r="AY99" s="20"/>
      <c r="AZ99" s="20"/>
      <c r="BA99" s="20"/>
      <c r="BB99" s="20"/>
      <c r="BC99" s="20"/>
      <c r="BD99" s="20"/>
      <c r="BE99" s="20"/>
      <c r="BF99" s="20"/>
      <c r="BG99" s="20"/>
      <c r="BH99" s="20"/>
      <c r="BI99" s="20"/>
      <c r="BJ99" s="20"/>
      <c r="BK99" s="20"/>
      <c r="BL99" s="20"/>
      <c r="BM99" s="20"/>
      <c r="BN99" s="20"/>
      <c r="BO99" s="20"/>
      <c r="BP99" s="20"/>
      <c r="BQ99" s="20"/>
      <c r="BR99" s="20"/>
      <c r="BS99" s="20"/>
      <c r="BT99" s="20"/>
      <c r="BU99" s="20"/>
      <c r="BV99" s="20"/>
      <c r="BW99" s="20"/>
      <c r="BX99" s="20"/>
      <c r="BY99" s="20"/>
      <c r="BZ99" s="20"/>
      <c r="CA99" s="20"/>
      <c r="CB99" s="20"/>
      <c r="CC99" s="20"/>
      <c r="CD99" s="20"/>
      <c r="CE99" s="20"/>
      <c r="CF99" s="20"/>
      <c r="CG99" s="20"/>
      <c r="CH99" s="20"/>
      <c r="CI99" s="20"/>
      <c r="CJ99" s="20"/>
      <c r="CK99" s="20"/>
      <c r="CL99" s="20"/>
      <c r="CM99" s="20"/>
      <c r="CN99" s="20"/>
      <c r="CO99" s="20"/>
      <c r="CP99" s="20"/>
      <c r="CQ99" s="20"/>
      <c r="CR99" s="20"/>
      <c r="CS99" s="20"/>
      <c r="CT99" s="20"/>
      <c r="CU99" s="20"/>
      <c r="CV99" s="20"/>
      <c r="CW99" s="20"/>
      <c r="CX99" s="20"/>
      <c r="CY99" s="20"/>
      <c r="CZ99" s="20"/>
      <c r="DA99" s="20"/>
      <c r="DB99" s="20"/>
      <c r="DC99" s="20"/>
      <c r="DD99" s="20"/>
      <c r="DE99" s="20"/>
      <c r="DF99" s="20"/>
      <c r="DG99" s="20"/>
      <c r="DH99" s="20"/>
      <c r="DI99" s="20"/>
      <c r="DJ99" s="20"/>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c r="GH99" s="20"/>
      <c r="GI99" s="20"/>
      <c r="GJ99" s="20"/>
      <c r="GK99" s="20"/>
      <c r="GL99" s="20"/>
      <c r="GM99" s="20"/>
      <c r="GN99" s="20"/>
      <c r="GO99" s="20"/>
      <c r="GP99" s="20"/>
      <c r="GQ99" s="20"/>
      <c r="GR99" s="20"/>
      <c r="GS99" s="20"/>
      <c r="GT99" s="20"/>
      <c r="GU99" s="20"/>
      <c r="GV99" s="20"/>
      <c r="GW99" s="20"/>
      <c r="GX99" s="20"/>
      <c r="GY99" s="20"/>
      <c r="GZ99" s="20"/>
      <c r="HA99" s="20"/>
      <c r="HB99" s="20"/>
      <c r="HC99" s="20"/>
      <c r="HD99" s="20"/>
      <c r="HE99" s="20"/>
      <c r="HF99" s="20"/>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c r="IH99" s="20"/>
      <c r="II99" s="20"/>
      <c r="IJ99" s="20"/>
      <c r="IK99" s="20"/>
      <c r="IL99" s="20"/>
      <c r="IM99" s="20"/>
      <c r="IN99" s="20"/>
      <c r="IO99" s="20"/>
      <c r="IP99" s="20"/>
      <c r="IQ99" s="20"/>
      <c r="IR99" s="20"/>
      <c r="IS99" s="20"/>
      <c r="IT99" s="20"/>
      <c r="IU99" s="20"/>
      <c r="IV99" s="20"/>
      <c r="IW99" s="20"/>
      <c r="IX99" s="20"/>
      <c r="IY99" s="20"/>
      <c r="IZ99" s="20"/>
      <c r="JA99" s="20"/>
      <c r="JB99" s="20"/>
      <c r="JC99" s="20"/>
      <c r="JD99" s="20"/>
      <c r="JE99" s="20"/>
      <c r="JF99" s="20"/>
      <c r="JG99" s="20"/>
      <c r="JH99" s="20"/>
      <c r="JI99" s="20"/>
      <c r="JJ99" s="20"/>
      <c r="JK99" s="20"/>
      <c r="JL99" s="20"/>
      <c r="JM99" s="20"/>
      <c r="JN99" s="20"/>
      <c r="JO99" s="20"/>
      <c r="JP99" s="20"/>
      <c r="JQ99" s="20"/>
      <c r="JR99" s="20"/>
      <c r="JS99" s="20"/>
      <c r="JT99" s="20"/>
      <c r="JU99" s="20"/>
      <c r="JV99" s="20"/>
      <c r="JW99" s="20"/>
      <c r="JX99" s="20"/>
      <c r="JY99" s="20"/>
      <c r="JZ99" s="20"/>
      <c r="KA99" s="20"/>
      <c r="KB99" s="20"/>
      <c r="KC99" s="20"/>
      <c r="KD99" s="20"/>
      <c r="KE99" s="20"/>
      <c r="KF99" s="20"/>
      <c r="KG99" s="20"/>
      <c r="KH99" s="20"/>
      <c r="KI99" s="20"/>
      <c r="KJ99" s="20"/>
      <c r="KK99" s="20"/>
      <c r="KL99" s="20"/>
      <c r="KM99" s="20"/>
      <c r="KN99" s="20"/>
      <c r="KO99" s="20"/>
      <c r="KP99" s="20"/>
      <c r="KQ99" s="20"/>
      <c r="KR99" s="20"/>
      <c r="KS99" s="20"/>
      <c r="KT99" s="20"/>
      <c r="KU99" s="20"/>
      <c r="KV99" s="20"/>
      <c r="KW99" s="20"/>
      <c r="KX99" s="20"/>
      <c r="KY99" s="20"/>
      <c r="KZ99" s="20"/>
      <c r="LA99" s="20"/>
      <c r="LB99" s="20"/>
      <c r="LC99" s="20"/>
      <c r="LD99" s="20"/>
      <c r="LE99" s="20"/>
      <c r="LF99" s="20"/>
      <c r="LG99" s="20"/>
      <c r="LH99" s="20"/>
      <c r="LI99" s="20"/>
      <c r="LJ99" s="20"/>
      <c r="LK99" s="20"/>
      <c r="LL99" s="20"/>
      <c r="LM99" s="20"/>
      <c r="LN99" s="20"/>
      <c r="LO99" s="20"/>
      <c r="LP99" s="20"/>
      <c r="LQ99" s="20"/>
      <c r="LR99" s="20"/>
      <c r="LS99" s="20"/>
      <c r="LT99" s="20"/>
      <c r="LU99" s="20"/>
      <c r="LV99" s="20"/>
      <c r="LW99" s="20"/>
      <c r="LX99" s="20"/>
      <c r="LY99" s="20"/>
      <c r="LZ99" s="20"/>
      <c r="MA99" s="20"/>
      <c r="MB99" s="20"/>
      <c r="MC99" s="20"/>
      <c r="MD99" s="20"/>
      <c r="ME99" s="20"/>
      <c r="MF99" s="20"/>
      <c r="MG99" s="20"/>
      <c r="MH99" s="20"/>
      <c r="MI99" s="20"/>
      <c r="MJ99" s="20"/>
      <c r="MK99" s="20"/>
      <c r="ML99" s="20"/>
      <c r="MM99" s="20"/>
    </row>
    <row r="100" spans="1:351" s="42" customFormat="1" ht="15.75" customHeight="1" x14ac:dyDescent="0.3">
      <c r="A100" s="52" t="s">
        <v>268</v>
      </c>
      <c r="B100" s="126"/>
      <c r="C100" s="126"/>
      <c r="D100" s="142">
        <f t="shared" si="8"/>
        <v>7.8042641686885655E-2</v>
      </c>
      <c r="E100" s="144">
        <f t="shared" si="9"/>
        <v>0.02</v>
      </c>
      <c r="F100" s="75">
        <v>0</v>
      </c>
      <c r="G100" s="75"/>
      <c r="H100" s="91">
        <v>0</v>
      </c>
      <c r="I100" s="91">
        <v>0.05</v>
      </c>
      <c r="J100" s="102">
        <f>35000/J91</f>
        <v>0.15955434192951345</v>
      </c>
      <c r="K100" s="85"/>
      <c r="L100" s="75"/>
      <c r="M100" s="75"/>
      <c r="N100" s="90">
        <v>0</v>
      </c>
      <c r="O100" s="75"/>
      <c r="P100" s="75"/>
      <c r="Q100" s="75"/>
      <c r="R100" s="90">
        <v>0</v>
      </c>
      <c r="S100" s="75"/>
      <c r="T100" s="75"/>
      <c r="U100" s="90">
        <v>0.31</v>
      </c>
      <c r="V100" s="75"/>
      <c r="W100" s="90">
        <v>0.02</v>
      </c>
      <c r="X100" s="90">
        <v>0.05</v>
      </c>
      <c r="Y100" s="75"/>
      <c r="Z100" s="75"/>
      <c r="AA100" s="75"/>
      <c r="AB100" s="75"/>
      <c r="AC100" s="90">
        <v>0.01</v>
      </c>
      <c r="AD100" s="75"/>
      <c r="AE100" s="75"/>
      <c r="AF100" s="75"/>
      <c r="AG100" s="91"/>
      <c r="AH100" s="90">
        <v>0.3</v>
      </c>
      <c r="AI100" s="92">
        <v>9.5000000000000001E-2</v>
      </c>
      <c r="AJ100" s="90">
        <v>0.02</v>
      </c>
      <c r="AK100" s="75"/>
      <c r="AL100" s="78"/>
      <c r="AM100" s="20"/>
      <c r="AN100" s="20"/>
      <c r="AO100" s="20"/>
      <c r="AP100" s="20"/>
      <c r="AQ100" s="20"/>
      <c r="AR100" s="20"/>
      <c r="AS100" s="20"/>
      <c r="AT100" s="20"/>
      <c r="AU100" s="20"/>
      <c r="AV100" s="20"/>
      <c r="AW100" s="20"/>
      <c r="AX100" s="20"/>
      <c r="AY100" s="20"/>
      <c r="AZ100" s="20"/>
      <c r="BA100" s="20"/>
      <c r="BB100" s="20"/>
      <c r="BC100" s="20"/>
      <c r="BD100" s="20"/>
      <c r="BE100" s="20"/>
      <c r="BF100" s="20"/>
      <c r="BG100" s="20"/>
      <c r="BH100" s="20"/>
      <c r="BI100" s="20"/>
      <c r="BJ100" s="20"/>
      <c r="BK100" s="20"/>
      <c r="BL100" s="20"/>
      <c r="BM100" s="20"/>
      <c r="BN100" s="20"/>
      <c r="BO100" s="20"/>
      <c r="BP100" s="20"/>
      <c r="BQ100" s="20"/>
      <c r="BR100" s="20"/>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0"/>
      <c r="CV100" s="20"/>
      <c r="CW100" s="20"/>
      <c r="CX100" s="20"/>
      <c r="CY100" s="20"/>
      <c r="CZ100" s="20"/>
      <c r="DA100" s="20"/>
      <c r="DB100" s="20"/>
      <c r="DC100" s="20"/>
      <c r="DD100" s="20"/>
      <c r="DE100" s="20"/>
      <c r="DF100" s="20"/>
      <c r="DG100" s="20"/>
      <c r="DH100" s="20"/>
      <c r="DI100" s="20"/>
      <c r="DJ100" s="20"/>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c r="GB100" s="20"/>
      <c r="GC100" s="20"/>
      <c r="GD100" s="20"/>
      <c r="GE100" s="20"/>
      <c r="GF100" s="20"/>
      <c r="GG100" s="20"/>
      <c r="GH100" s="20"/>
      <c r="GI100" s="20"/>
      <c r="GJ100" s="20"/>
      <c r="GK100" s="20"/>
      <c r="GL100" s="20"/>
      <c r="GM100" s="20"/>
      <c r="GN100" s="20"/>
      <c r="GO100" s="20"/>
      <c r="GP100" s="20"/>
      <c r="GQ100" s="20"/>
      <c r="GR100" s="20"/>
      <c r="GS100" s="20"/>
      <c r="GT100" s="20"/>
      <c r="GU100" s="20"/>
      <c r="GV100" s="20"/>
      <c r="GW100" s="20"/>
      <c r="GX100" s="20"/>
      <c r="GY100" s="20"/>
      <c r="GZ100" s="20"/>
      <c r="HA100" s="20"/>
      <c r="HB100" s="20"/>
      <c r="HC100" s="20"/>
      <c r="HD100" s="20"/>
      <c r="HE100" s="20"/>
      <c r="HF100" s="20"/>
      <c r="HG100" s="20"/>
      <c r="HH100" s="20"/>
      <c r="HI100" s="20"/>
      <c r="HJ100" s="20"/>
      <c r="HK100" s="20"/>
      <c r="HL100" s="20"/>
      <c r="HM100" s="20"/>
      <c r="HN100" s="20"/>
      <c r="HO100" s="20"/>
      <c r="HP100" s="20"/>
      <c r="HQ100" s="20"/>
      <c r="HR100" s="20"/>
      <c r="HS100" s="20"/>
      <c r="HT100" s="20"/>
      <c r="HU100" s="20"/>
      <c r="HV100" s="20"/>
      <c r="HW100" s="20"/>
      <c r="HX100" s="20"/>
      <c r="HY100" s="20"/>
      <c r="HZ100" s="20"/>
      <c r="IA100" s="20"/>
      <c r="IB100" s="20"/>
      <c r="IC100" s="20"/>
      <c r="ID100" s="20"/>
      <c r="IE100" s="20"/>
      <c r="IF100" s="20"/>
      <c r="IG100" s="20"/>
      <c r="IH100" s="20"/>
      <c r="II100" s="20"/>
      <c r="IJ100" s="20"/>
      <c r="IK100" s="20"/>
      <c r="IL100" s="20"/>
      <c r="IM100" s="20"/>
      <c r="IN100" s="20"/>
      <c r="IO100" s="20"/>
      <c r="IP100" s="20"/>
      <c r="IQ100" s="20"/>
      <c r="IR100" s="20"/>
      <c r="IS100" s="20"/>
      <c r="IT100" s="20"/>
      <c r="IU100" s="20"/>
      <c r="IV100" s="20"/>
      <c r="IW100" s="20"/>
      <c r="IX100" s="20"/>
      <c r="IY100" s="20"/>
      <c r="IZ100" s="20"/>
      <c r="JA100" s="20"/>
      <c r="JB100" s="20"/>
      <c r="JC100" s="20"/>
      <c r="JD100" s="20"/>
      <c r="JE100" s="20"/>
      <c r="JF100" s="20"/>
      <c r="JG100" s="20"/>
      <c r="JH100" s="20"/>
      <c r="JI100" s="20"/>
      <c r="JJ100" s="20"/>
      <c r="JK100" s="20"/>
      <c r="JL100" s="20"/>
      <c r="JM100" s="20"/>
      <c r="JN100" s="20"/>
      <c r="JO100" s="20"/>
      <c r="JP100" s="20"/>
      <c r="JQ100" s="20"/>
      <c r="JR100" s="20"/>
      <c r="JS100" s="20"/>
      <c r="JT100" s="20"/>
      <c r="JU100" s="20"/>
      <c r="JV100" s="20"/>
      <c r="JW100" s="20"/>
      <c r="JX100" s="20"/>
      <c r="JY100" s="20"/>
      <c r="JZ100" s="20"/>
      <c r="KA100" s="20"/>
      <c r="KB100" s="20"/>
      <c r="KC100" s="20"/>
      <c r="KD100" s="20"/>
      <c r="KE100" s="20"/>
      <c r="KF100" s="20"/>
      <c r="KG100" s="20"/>
      <c r="KH100" s="20"/>
      <c r="KI100" s="20"/>
      <c r="KJ100" s="20"/>
      <c r="KK100" s="20"/>
      <c r="KL100" s="20"/>
      <c r="KM100" s="20"/>
      <c r="KN100" s="20"/>
      <c r="KO100" s="20"/>
      <c r="KP100" s="20"/>
      <c r="KQ100" s="20"/>
      <c r="KR100" s="20"/>
      <c r="KS100" s="20"/>
      <c r="KT100" s="20"/>
      <c r="KU100" s="20"/>
      <c r="KV100" s="20"/>
      <c r="KW100" s="20"/>
      <c r="KX100" s="20"/>
      <c r="KY100" s="20"/>
      <c r="KZ100" s="20"/>
      <c r="LA100" s="20"/>
      <c r="LB100" s="20"/>
      <c r="LC100" s="20"/>
      <c r="LD100" s="20"/>
      <c r="LE100" s="20"/>
      <c r="LF100" s="20"/>
      <c r="LG100" s="20"/>
      <c r="LH100" s="20"/>
      <c r="LI100" s="20"/>
      <c r="LJ100" s="20"/>
      <c r="LK100" s="20"/>
      <c r="LL100" s="20"/>
      <c r="LM100" s="20"/>
      <c r="LN100" s="20"/>
      <c r="LO100" s="20"/>
      <c r="LP100" s="20"/>
      <c r="LQ100" s="20"/>
      <c r="LR100" s="20"/>
      <c r="LS100" s="20"/>
      <c r="LT100" s="20"/>
      <c r="LU100" s="20"/>
      <c r="LV100" s="20"/>
      <c r="LW100" s="20"/>
      <c r="LX100" s="20"/>
      <c r="LY100" s="20"/>
      <c r="LZ100" s="20"/>
      <c r="MA100" s="20"/>
      <c r="MB100" s="20"/>
      <c r="MC100" s="20"/>
      <c r="MD100" s="20"/>
      <c r="ME100" s="20"/>
      <c r="MF100" s="20"/>
      <c r="MG100" s="20"/>
      <c r="MH100" s="20"/>
      <c r="MI100" s="20"/>
      <c r="MJ100" s="20"/>
      <c r="MK100" s="20"/>
      <c r="ML100" s="20"/>
      <c r="MM100" s="20"/>
    </row>
    <row r="101" spans="1:351" s="8" customFormat="1" ht="15.75" customHeight="1" x14ac:dyDescent="0.3">
      <c r="A101" s="52" t="s">
        <v>42</v>
      </c>
      <c r="B101" s="126"/>
      <c r="C101" s="126"/>
      <c r="D101" s="142">
        <f t="shared" si="8"/>
        <v>2.6490000000000003E-2</v>
      </c>
      <c r="E101" s="144">
        <f t="shared" si="9"/>
        <v>0.03</v>
      </c>
      <c r="F101" s="75">
        <v>0</v>
      </c>
      <c r="G101" s="75"/>
      <c r="H101" s="90">
        <v>0.02</v>
      </c>
      <c r="I101" s="75"/>
      <c r="J101" s="85"/>
      <c r="K101" s="85"/>
      <c r="L101" s="75"/>
      <c r="M101" s="75"/>
      <c r="N101" s="92">
        <v>3.5999999999999997E-2</v>
      </c>
      <c r="O101" s="75"/>
      <c r="P101" s="91">
        <v>5.5999999999999999E-3</v>
      </c>
      <c r="Q101" s="75"/>
      <c r="R101" s="75"/>
      <c r="S101" s="75"/>
      <c r="T101" s="75"/>
      <c r="U101" s="75"/>
      <c r="V101" s="75"/>
      <c r="W101" s="90">
        <v>0.05</v>
      </c>
      <c r="X101" s="90">
        <v>0.03</v>
      </c>
      <c r="Y101" s="75"/>
      <c r="Z101" s="75"/>
      <c r="AA101" s="75"/>
      <c r="AB101" s="75"/>
      <c r="AC101" s="90">
        <v>0</v>
      </c>
      <c r="AD101" s="75"/>
      <c r="AE101" s="75"/>
      <c r="AF101" s="92">
        <v>6.3299999999999995E-2</v>
      </c>
      <c r="AG101" s="91"/>
      <c r="AH101" s="75"/>
      <c r="AI101" s="90">
        <v>0.03</v>
      </c>
      <c r="AJ101" s="75"/>
      <c r="AK101" s="91">
        <v>0.03</v>
      </c>
      <c r="AL101" s="96"/>
      <c r="AM101" s="20"/>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4"/>
      <c r="IA101" s="4"/>
      <c r="IB101" s="4"/>
      <c r="IC101" s="4"/>
      <c r="ID101" s="4"/>
      <c r="IE101" s="4"/>
      <c r="IF101" s="4"/>
      <c r="IG101" s="4"/>
      <c r="IH101" s="4"/>
      <c r="II101" s="4"/>
      <c r="IJ101" s="4"/>
      <c r="IK101" s="4"/>
      <c r="IL101" s="4"/>
      <c r="IM101" s="4"/>
      <c r="IN101" s="4"/>
      <c r="IO101" s="4"/>
      <c r="IP101" s="4"/>
      <c r="IQ101" s="4"/>
      <c r="IR101" s="4"/>
      <c r="IS101" s="4"/>
      <c r="IT101" s="4"/>
      <c r="IU101" s="4"/>
      <c r="IV101" s="4"/>
      <c r="IW101" s="4"/>
      <c r="IX101" s="4"/>
      <c r="IY101" s="4"/>
      <c r="IZ101" s="4"/>
      <c r="JA101" s="4"/>
      <c r="JB101" s="4"/>
      <c r="JC101" s="4"/>
      <c r="JD101" s="4"/>
      <c r="JE101" s="4"/>
      <c r="JF101" s="4"/>
      <c r="JG101" s="4"/>
      <c r="JH101" s="4"/>
      <c r="JI101" s="4"/>
      <c r="JJ101" s="4"/>
      <c r="JK101" s="4"/>
      <c r="JL101" s="4"/>
      <c r="JM101" s="4"/>
      <c r="JN101" s="4"/>
      <c r="JO101" s="4"/>
      <c r="JP101" s="4"/>
      <c r="JQ101" s="4"/>
      <c r="JR101" s="4"/>
      <c r="JS101" s="4"/>
      <c r="JT101" s="4"/>
      <c r="JU101" s="4"/>
      <c r="JV101" s="4"/>
      <c r="JW101" s="4"/>
      <c r="JX101" s="4"/>
      <c r="JY101" s="4"/>
      <c r="JZ101" s="4"/>
      <c r="KA101" s="4"/>
      <c r="KB101" s="4"/>
      <c r="KC101" s="4"/>
      <c r="KD101" s="4"/>
      <c r="KE101" s="4"/>
      <c r="KF101" s="4"/>
      <c r="KG101" s="4"/>
      <c r="KH101" s="4"/>
      <c r="KI101" s="4"/>
      <c r="KJ101" s="4"/>
      <c r="KK101" s="4"/>
      <c r="KL101" s="4"/>
      <c r="KM101" s="4"/>
      <c r="KN101" s="4"/>
      <c r="KO101" s="4"/>
      <c r="KP101" s="4"/>
      <c r="KQ101" s="4"/>
      <c r="KR101" s="4"/>
      <c r="KS101" s="4"/>
      <c r="KT101" s="4"/>
      <c r="KU101" s="4"/>
      <c r="KV101" s="4"/>
      <c r="KW101" s="4"/>
      <c r="KX101" s="4"/>
      <c r="KY101" s="4"/>
      <c r="KZ101" s="4"/>
      <c r="LA101" s="4"/>
      <c r="LB101" s="4"/>
      <c r="LC101" s="4"/>
      <c r="LD101" s="4"/>
      <c r="LE101" s="4"/>
      <c r="LF101" s="4"/>
      <c r="LG101" s="4"/>
      <c r="LH101" s="4"/>
      <c r="LI101" s="4"/>
      <c r="LJ101" s="4"/>
      <c r="LK101" s="4"/>
      <c r="LL101" s="4"/>
      <c r="LM101" s="4"/>
      <c r="LN101" s="4"/>
      <c r="LO101" s="4"/>
      <c r="LP101" s="4"/>
      <c r="LQ101" s="4"/>
      <c r="LR101" s="4"/>
      <c r="LS101" s="4"/>
      <c r="LT101" s="4"/>
      <c r="LU101" s="4"/>
      <c r="LV101" s="4"/>
      <c r="LW101" s="4"/>
      <c r="LX101" s="4"/>
      <c r="LY101" s="4"/>
      <c r="LZ101" s="4"/>
      <c r="MA101" s="4"/>
      <c r="MB101" s="4"/>
      <c r="MC101" s="4"/>
      <c r="MD101" s="4"/>
      <c r="ME101" s="4"/>
      <c r="MF101" s="4"/>
      <c r="MG101" s="4"/>
      <c r="MH101" s="4"/>
      <c r="MI101" s="4"/>
      <c r="MJ101" s="4"/>
      <c r="MK101" s="4"/>
      <c r="ML101" s="4"/>
      <c r="MM101" s="4"/>
    </row>
    <row r="102" spans="1:351" s="8" customFormat="1" ht="15.75" customHeight="1" x14ac:dyDescent="0.3">
      <c r="A102" s="52" t="s">
        <v>269</v>
      </c>
      <c r="B102" s="126"/>
      <c r="C102" s="126"/>
      <c r="D102" s="142">
        <f t="shared" si="8"/>
        <v>0.11869230769230771</v>
      </c>
      <c r="E102" s="144">
        <f t="shared" si="9"/>
        <v>0.08</v>
      </c>
      <c r="F102" s="75">
        <v>0</v>
      </c>
      <c r="G102" s="75"/>
      <c r="H102" s="90">
        <v>0.08</v>
      </c>
      <c r="I102" s="75"/>
      <c r="J102" s="85"/>
      <c r="K102" s="85"/>
      <c r="L102" s="75"/>
      <c r="M102" s="90">
        <v>0.04</v>
      </c>
      <c r="N102" s="91">
        <v>7.0000000000000001E-3</v>
      </c>
      <c r="O102" s="91">
        <v>0.122</v>
      </c>
      <c r="P102" s="91">
        <v>0.73</v>
      </c>
      <c r="Q102" s="75"/>
      <c r="R102" s="90">
        <v>7.0000000000000007E-2</v>
      </c>
      <c r="S102" s="91"/>
      <c r="T102" s="75"/>
      <c r="U102" s="92">
        <v>0.104</v>
      </c>
      <c r="V102" s="75"/>
      <c r="W102" s="75"/>
      <c r="X102" s="90">
        <v>0.01</v>
      </c>
      <c r="Y102" s="90">
        <v>0.1</v>
      </c>
      <c r="Z102" s="75"/>
      <c r="AA102" s="75"/>
      <c r="AB102" s="75"/>
      <c r="AC102" s="91">
        <v>0.06</v>
      </c>
      <c r="AD102" s="90">
        <v>0.1</v>
      </c>
      <c r="AE102" s="75"/>
      <c r="AF102" s="91">
        <v>0.12</v>
      </c>
      <c r="AG102" s="91"/>
      <c r="AH102" s="75"/>
      <c r="AI102" s="75"/>
      <c r="AJ102" s="75"/>
      <c r="AK102" s="75"/>
      <c r="AL102" s="96"/>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4"/>
      <c r="IA102" s="4"/>
      <c r="IB102" s="4"/>
      <c r="IC102" s="4"/>
      <c r="ID102" s="4"/>
      <c r="IE102" s="4"/>
      <c r="IF102" s="4"/>
      <c r="IG102" s="4"/>
      <c r="IH102" s="4"/>
      <c r="II102" s="4"/>
      <c r="IJ102" s="4"/>
      <c r="IK102" s="4"/>
      <c r="IL102" s="4"/>
      <c r="IM102" s="4"/>
      <c r="IN102" s="4"/>
      <c r="IO102" s="4"/>
      <c r="IP102" s="4"/>
      <c r="IQ102" s="4"/>
      <c r="IR102" s="4"/>
      <c r="IS102" s="4"/>
      <c r="IT102" s="4"/>
      <c r="IU102" s="4"/>
      <c r="IV102" s="4"/>
      <c r="IW102" s="4"/>
      <c r="IX102" s="4"/>
      <c r="IY102" s="4"/>
      <c r="IZ102" s="4"/>
      <c r="JA102" s="4"/>
      <c r="JB102" s="4"/>
      <c r="JC102" s="4"/>
      <c r="JD102" s="4"/>
      <c r="JE102" s="4"/>
      <c r="JF102" s="4"/>
      <c r="JG102" s="4"/>
      <c r="JH102" s="4"/>
      <c r="JI102" s="4"/>
      <c r="JJ102" s="4"/>
      <c r="JK102" s="4"/>
      <c r="JL102" s="4"/>
      <c r="JM102" s="4"/>
      <c r="JN102" s="4"/>
      <c r="JO102" s="4"/>
      <c r="JP102" s="4"/>
      <c r="JQ102" s="4"/>
      <c r="JR102" s="4"/>
      <c r="JS102" s="4"/>
      <c r="JT102" s="4"/>
      <c r="JU102" s="4"/>
      <c r="JV102" s="4"/>
      <c r="JW102" s="4"/>
      <c r="JX102" s="4"/>
      <c r="JY102" s="4"/>
      <c r="JZ102" s="4"/>
      <c r="KA102" s="4"/>
      <c r="KB102" s="4"/>
      <c r="KC102" s="4"/>
      <c r="KD102" s="4"/>
      <c r="KE102" s="4"/>
      <c r="KF102" s="4"/>
      <c r="KG102" s="4"/>
      <c r="KH102" s="4"/>
      <c r="KI102" s="4"/>
      <c r="KJ102" s="4"/>
      <c r="KK102" s="4"/>
      <c r="KL102" s="4"/>
      <c r="KM102" s="4"/>
      <c r="KN102" s="4"/>
      <c r="KO102" s="4"/>
      <c r="KP102" s="4"/>
      <c r="KQ102" s="4"/>
      <c r="KR102" s="4"/>
      <c r="KS102" s="4"/>
      <c r="KT102" s="4"/>
      <c r="KU102" s="4"/>
      <c r="KV102" s="4"/>
      <c r="KW102" s="4"/>
      <c r="KX102" s="4"/>
      <c r="KY102" s="4"/>
      <c r="KZ102" s="4"/>
      <c r="LA102" s="4"/>
      <c r="LB102" s="4"/>
      <c r="LC102" s="4"/>
      <c r="LD102" s="4"/>
      <c r="LE102" s="4"/>
      <c r="LF102" s="4"/>
      <c r="LG102" s="4"/>
      <c r="LH102" s="4"/>
      <c r="LI102" s="4"/>
      <c r="LJ102" s="4"/>
      <c r="LK102" s="4"/>
      <c r="LL102" s="4"/>
      <c r="LM102" s="4"/>
      <c r="LN102" s="4"/>
      <c r="LO102" s="4"/>
      <c r="LP102" s="4"/>
      <c r="LQ102" s="4"/>
      <c r="LR102" s="4"/>
      <c r="LS102" s="4"/>
      <c r="LT102" s="4"/>
      <c r="LU102" s="4"/>
      <c r="LV102" s="4"/>
      <c r="LW102" s="4"/>
      <c r="LX102" s="4"/>
      <c r="LY102" s="4"/>
      <c r="LZ102" s="4"/>
      <c r="MA102" s="4"/>
      <c r="MB102" s="4"/>
      <c r="MC102" s="4"/>
      <c r="MD102" s="4"/>
      <c r="ME102" s="4"/>
      <c r="MF102" s="4"/>
      <c r="MG102" s="4"/>
      <c r="MH102" s="4"/>
      <c r="MI102" s="4"/>
      <c r="MJ102" s="4"/>
      <c r="MK102" s="4"/>
      <c r="ML102" s="4"/>
      <c r="MM102" s="4"/>
    </row>
    <row r="103" spans="1:351" s="8" customFormat="1" ht="54" customHeight="1" x14ac:dyDescent="0.3">
      <c r="A103" s="39" t="s">
        <v>62</v>
      </c>
      <c r="B103" s="126"/>
      <c r="C103" s="126"/>
      <c r="D103" s="142">
        <f t="shared" si="8"/>
        <v>0.19002095663506033</v>
      </c>
      <c r="E103" s="144">
        <f t="shared" si="9"/>
        <v>0.12</v>
      </c>
      <c r="F103" s="75"/>
      <c r="G103" s="90">
        <v>0.12</v>
      </c>
      <c r="H103" s="75"/>
      <c r="I103" s="90">
        <v>0.1</v>
      </c>
      <c r="J103" s="75"/>
      <c r="K103" s="75"/>
      <c r="L103" s="91">
        <f>30500/L91</f>
        <v>8.5710993769794325E-2</v>
      </c>
      <c r="M103" s="90">
        <v>0.09</v>
      </c>
      <c r="N103" s="90"/>
      <c r="O103" s="92">
        <v>0.123</v>
      </c>
      <c r="P103" s="91">
        <v>0.06</v>
      </c>
      <c r="Q103" s="75"/>
      <c r="R103" s="91">
        <f>69500/R91</f>
        <v>0.12203644587727523</v>
      </c>
      <c r="S103" s="75"/>
      <c r="T103" s="75"/>
      <c r="U103" s="90">
        <v>0.12</v>
      </c>
      <c r="V103" s="90">
        <v>0.68</v>
      </c>
      <c r="W103" s="92">
        <v>0.28699999999999998</v>
      </c>
      <c r="X103" s="90">
        <v>0.15</v>
      </c>
      <c r="Y103" s="90">
        <v>0.44</v>
      </c>
      <c r="Z103" s="90">
        <v>0.01</v>
      </c>
      <c r="AA103" s="75"/>
      <c r="AB103" s="75"/>
      <c r="AC103" s="90">
        <v>0.14000000000000001</v>
      </c>
      <c r="AD103" s="75"/>
      <c r="AE103" s="75"/>
      <c r="AF103" s="92">
        <v>2.2100000000000002E-2</v>
      </c>
      <c r="AG103" s="91">
        <v>0.8</v>
      </c>
      <c r="AH103" s="91">
        <f>18000/AH91</f>
        <v>9.8753511235955049E-2</v>
      </c>
      <c r="AI103" s="91">
        <f>42000/AI91</f>
        <v>0.10181818181818182</v>
      </c>
      <c r="AJ103" s="90">
        <v>0.19</v>
      </c>
      <c r="AK103" s="91">
        <v>0.06</v>
      </c>
      <c r="AL103" s="78"/>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4"/>
      <c r="IA103" s="4"/>
      <c r="IB103" s="4"/>
      <c r="IC103" s="4"/>
      <c r="ID103" s="4"/>
      <c r="IE103" s="4"/>
      <c r="IF103" s="4"/>
      <c r="IG103" s="4"/>
      <c r="IH103" s="4"/>
      <c r="II103" s="4"/>
      <c r="IJ103" s="4"/>
      <c r="IK103" s="4"/>
      <c r="IL103" s="4"/>
      <c r="IM103" s="4"/>
      <c r="IN103" s="4"/>
      <c r="IO103" s="4"/>
      <c r="IP103" s="4"/>
      <c r="IQ103" s="4"/>
      <c r="IR103" s="4"/>
      <c r="IS103" s="4"/>
      <c r="IT103" s="4"/>
      <c r="IU103" s="4"/>
      <c r="IV103" s="4"/>
      <c r="IW103" s="4"/>
      <c r="IX103" s="4"/>
      <c r="IY103" s="4"/>
      <c r="IZ103" s="4"/>
      <c r="JA103" s="4"/>
      <c r="JB103" s="4"/>
      <c r="JC103" s="4"/>
      <c r="JD103" s="4"/>
      <c r="JE103" s="4"/>
      <c r="JF103" s="4"/>
      <c r="JG103" s="4"/>
      <c r="JH103" s="4"/>
      <c r="JI103" s="4"/>
      <c r="JJ103" s="4"/>
      <c r="JK103" s="4"/>
      <c r="JL103" s="4"/>
      <c r="JM103" s="4"/>
      <c r="JN103" s="4"/>
      <c r="JO103" s="4"/>
      <c r="JP103" s="4"/>
      <c r="JQ103" s="4"/>
      <c r="JR103" s="4"/>
      <c r="JS103" s="4"/>
      <c r="JT103" s="4"/>
      <c r="JU103" s="4"/>
      <c r="JV103" s="4"/>
      <c r="JW103" s="4"/>
      <c r="JX103" s="4"/>
      <c r="JY103" s="4"/>
      <c r="JZ103" s="4"/>
      <c r="KA103" s="4"/>
      <c r="KB103" s="4"/>
      <c r="KC103" s="4"/>
      <c r="KD103" s="4"/>
      <c r="KE103" s="4"/>
      <c r="KF103" s="4"/>
      <c r="KG103" s="4"/>
      <c r="KH103" s="4"/>
      <c r="KI103" s="4"/>
      <c r="KJ103" s="4"/>
      <c r="KK103" s="4"/>
      <c r="KL103" s="4"/>
      <c r="KM103" s="4"/>
      <c r="KN103" s="4"/>
      <c r="KO103" s="4"/>
      <c r="KP103" s="4"/>
      <c r="KQ103" s="4"/>
      <c r="KR103" s="4"/>
      <c r="KS103" s="4"/>
      <c r="KT103" s="4"/>
      <c r="KU103" s="4"/>
      <c r="KV103" s="4"/>
      <c r="KW103" s="4"/>
      <c r="KX103" s="4"/>
      <c r="KY103" s="4"/>
      <c r="KZ103" s="4"/>
      <c r="LA103" s="4"/>
      <c r="LB103" s="4"/>
      <c r="LC103" s="4"/>
      <c r="LD103" s="4"/>
      <c r="LE103" s="4"/>
      <c r="LF103" s="4"/>
      <c r="LG103" s="4"/>
      <c r="LH103" s="4"/>
      <c r="LI103" s="4"/>
      <c r="LJ103" s="4"/>
      <c r="LK103" s="4"/>
      <c r="LL103" s="4"/>
      <c r="LM103" s="4"/>
      <c r="LN103" s="4"/>
      <c r="LO103" s="4"/>
      <c r="LP103" s="4"/>
      <c r="LQ103" s="4"/>
      <c r="LR103" s="4"/>
      <c r="LS103" s="4"/>
      <c r="LT103" s="4"/>
      <c r="LU103" s="4"/>
      <c r="LV103" s="4"/>
      <c r="LW103" s="4"/>
      <c r="LX103" s="4"/>
      <c r="LY103" s="4"/>
      <c r="LZ103" s="4"/>
      <c r="MA103" s="4"/>
      <c r="MB103" s="4"/>
      <c r="MC103" s="4"/>
      <c r="MD103" s="4"/>
      <c r="ME103" s="4"/>
      <c r="MF103" s="4"/>
      <c r="MG103" s="4"/>
      <c r="MH103" s="4"/>
      <c r="MI103" s="4"/>
      <c r="MJ103" s="4"/>
      <c r="MK103" s="4"/>
      <c r="ML103" s="4"/>
      <c r="MM103" s="4"/>
    </row>
    <row r="104" spans="1:351" s="64" customFormat="1" ht="38.25" customHeight="1" x14ac:dyDescent="0.3">
      <c r="A104" s="65" t="s">
        <v>63</v>
      </c>
      <c r="B104" s="135"/>
      <c r="C104" s="135"/>
      <c r="D104" s="135"/>
      <c r="E104" s="135"/>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4"/>
      <c r="AL104" s="103"/>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c r="BL104" s="54"/>
      <c r="BM104" s="54"/>
      <c r="BN104" s="54"/>
      <c r="BO104" s="54"/>
      <c r="BP104" s="54"/>
      <c r="BQ104" s="54"/>
      <c r="BR104" s="54"/>
      <c r="BS104" s="54"/>
      <c r="BT104" s="54"/>
      <c r="BU104" s="54"/>
      <c r="BV104" s="54"/>
      <c r="BW104" s="54"/>
      <c r="BX104" s="54"/>
      <c r="BY104" s="54"/>
      <c r="BZ104" s="54"/>
      <c r="CA104" s="54"/>
      <c r="CB104" s="54"/>
      <c r="CC104" s="54"/>
      <c r="CD104" s="54"/>
      <c r="CE104" s="54"/>
      <c r="CF104" s="54"/>
      <c r="CG104" s="54"/>
      <c r="CH104" s="54"/>
      <c r="CI104" s="54"/>
      <c r="CJ104" s="54"/>
      <c r="CK104" s="54"/>
      <c r="CL104" s="54"/>
      <c r="CM104" s="54"/>
      <c r="CN104" s="54"/>
      <c r="CO104" s="54"/>
      <c r="CP104" s="54"/>
      <c r="CQ104" s="54"/>
      <c r="CR104" s="54"/>
      <c r="CS104" s="54"/>
      <c r="CT104" s="54"/>
      <c r="CU104" s="54"/>
      <c r="CV104" s="54"/>
      <c r="CW104" s="54"/>
      <c r="CX104" s="54"/>
      <c r="CY104" s="54"/>
      <c r="CZ104" s="54"/>
      <c r="DA104" s="54"/>
      <c r="DB104" s="54"/>
      <c r="DC104" s="54"/>
      <c r="DD104" s="54"/>
      <c r="DE104" s="54"/>
      <c r="DF104" s="54"/>
      <c r="DG104" s="54"/>
      <c r="DH104" s="54"/>
      <c r="DI104" s="54"/>
      <c r="DJ104" s="54"/>
      <c r="DK104" s="54"/>
      <c r="DL104" s="54"/>
      <c r="DM104" s="54"/>
      <c r="DN104" s="54"/>
      <c r="DO104" s="54"/>
      <c r="DP104" s="54"/>
      <c r="DQ104" s="54"/>
      <c r="DR104" s="54"/>
      <c r="DS104" s="54"/>
      <c r="DT104" s="54"/>
      <c r="DU104" s="54"/>
      <c r="DV104" s="54"/>
      <c r="DW104" s="54"/>
      <c r="DX104" s="54"/>
      <c r="DY104" s="54"/>
      <c r="DZ104" s="54"/>
      <c r="EA104" s="54"/>
      <c r="EB104" s="54"/>
      <c r="EC104" s="54"/>
      <c r="ED104" s="54"/>
      <c r="EE104" s="54"/>
      <c r="EF104" s="54"/>
      <c r="EG104" s="54"/>
      <c r="EH104" s="54"/>
      <c r="EI104" s="54"/>
      <c r="EJ104" s="54"/>
      <c r="EK104" s="54"/>
      <c r="EL104" s="54"/>
      <c r="EM104" s="54"/>
      <c r="EN104" s="54"/>
      <c r="EO104" s="54"/>
      <c r="EP104" s="54"/>
      <c r="EQ104" s="54"/>
      <c r="ER104" s="54"/>
      <c r="ES104" s="54"/>
      <c r="ET104" s="54"/>
      <c r="EU104" s="54"/>
      <c r="EV104" s="54"/>
      <c r="EW104" s="54"/>
      <c r="EX104" s="54"/>
      <c r="EY104" s="54"/>
      <c r="EZ104" s="54"/>
      <c r="FA104" s="54"/>
      <c r="FB104" s="54"/>
      <c r="FC104" s="54"/>
      <c r="FD104" s="54"/>
      <c r="FE104" s="54"/>
      <c r="FF104" s="54"/>
      <c r="FG104" s="54"/>
      <c r="FH104" s="54"/>
      <c r="FI104" s="54"/>
      <c r="FJ104" s="54"/>
      <c r="FK104" s="54"/>
      <c r="FL104" s="54"/>
      <c r="FM104" s="54"/>
      <c r="FN104" s="54"/>
      <c r="FO104" s="54"/>
      <c r="FP104" s="54"/>
      <c r="FQ104" s="54"/>
      <c r="FR104" s="54"/>
      <c r="FS104" s="54"/>
      <c r="FT104" s="54"/>
      <c r="FU104" s="54"/>
      <c r="FV104" s="54"/>
      <c r="FW104" s="54"/>
      <c r="FX104" s="54"/>
      <c r="FY104" s="54"/>
      <c r="FZ104" s="54"/>
      <c r="GA104" s="54"/>
      <c r="GB104" s="54"/>
      <c r="GC104" s="54"/>
      <c r="GD104" s="54"/>
      <c r="GE104" s="54"/>
      <c r="GF104" s="54"/>
      <c r="GG104" s="54"/>
      <c r="GH104" s="54"/>
      <c r="GI104" s="54"/>
      <c r="GJ104" s="54"/>
      <c r="GK104" s="54"/>
      <c r="GL104" s="54"/>
      <c r="GM104" s="54"/>
      <c r="GN104" s="54"/>
      <c r="GO104" s="54"/>
      <c r="GP104" s="54"/>
      <c r="GQ104" s="54"/>
      <c r="GR104" s="54"/>
      <c r="GS104" s="54"/>
      <c r="GT104" s="54"/>
      <c r="GU104" s="54"/>
      <c r="GV104" s="54"/>
      <c r="GW104" s="54"/>
      <c r="GX104" s="54"/>
      <c r="GY104" s="54"/>
      <c r="GZ104" s="54"/>
      <c r="HA104" s="54"/>
      <c r="HB104" s="54"/>
      <c r="HC104" s="54"/>
      <c r="HD104" s="54"/>
      <c r="HE104" s="54"/>
      <c r="HF104" s="54"/>
      <c r="HG104" s="54"/>
      <c r="HH104" s="54"/>
      <c r="HI104" s="54"/>
      <c r="HJ104" s="54"/>
      <c r="HK104" s="54"/>
      <c r="HL104" s="54"/>
      <c r="HM104" s="54"/>
      <c r="HN104" s="54"/>
      <c r="HO104" s="54"/>
      <c r="HP104" s="54"/>
      <c r="HQ104" s="54"/>
      <c r="HR104" s="54"/>
      <c r="HS104" s="54"/>
      <c r="HT104" s="54"/>
      <c r="HU104" s="54"/>
      <c r="HV104" s="54"/>
      <c r="HW104" s="54"/>
      <c r="HX104" s="54"/>
      <c r="HY104" s="54"/>
      <c r="HZ104" s="54"/>
      <c r="IA104" s="54"/>
      <c r="IB104" s="54"/>
      <c r="IC104" s="54"/>
      <c r="ID104" s="54"/>
      <c r="IE104" s="54"/>
      <c r="IF104" s="54"/>
      <c r="IG104" s="54"/>
      <c r="IH104" s="54"/>
      <c r="II104" s="54"/>
      <c r="IJ104" s="54"/>
      <c r="IK104" s="54"/>
      <c r="IL104" s="54"/>
      <c r="IM104" s="54"/>
      <c r="IN104" s="54"/>
      <c r="IO104" s="54"/>
      <c r="IP104" s="54"/>
      <c r="IQ104" s="54"/>
      <c r="IR104" s="54"/>
      <c r="IS104" s="54"/>
      <c r="IT104" s="54"/>
      <c r="IU104" s="54"/>
      <c r="IV104" s="54"/>
      <c r="IW104" s="54"/>
      <c r="IX104" s="54"/>
      <c r="IY104" s="54"/>
      <c r="IZ104" s="54"/>
      <c r="JA104" s="54"/>
      <c r="JB104" s="54"/>
      <c r="JC104" s="54"/>
      <c r="JD104" s="54"/>
      <c r="JE104" s="54"/>
      <c r="JF104" s="54"/>
      <c r="JG104" s="54"/>
      <c r="JH104" s="54"/>
      <c r="JI104" s="54"/>
      <c r="JJ104" s="54"/>
      <c r="JK104" s="54"/>
      <c r="JL104" s="54"/>
      <c r="JM104" s="54"/>
      <c r="JN104" s="54"/>
      <c r="JO104" s="54"/>
      <c r="JP104" s="54"/>
      <c r="JQ104" s="54"/>
      <c r="JR104" s="54"/>
      <c r="JS104" s="54"/>
      <c r="JT104" s="54"/>
      <c r="JU104" s="54"/>
      <c r="JV104" s="54"/>
      <c r="JW104" s="54"/>
      <c r="JX104" s="54"/>
      <c r="JY104" s="54"/>
      <c r="JZ104" s="54"/>
      <c r="KA104" s="54"/>
      <c r="KB104" s="54"/>
      <c r="KC104" s="54"/>
      <c r="KD104" s="54"/>
      <c r="KE104" s="54"/>
      <c r="KF104" s="54"/>
      <c r="KG104" s="54"/>
      <c r="KH104" s="54"/>
      <c r="KI104" s="54"/>
      <c r="KJ104" s="54"/>
      <c r="KK104" s="54"/>
      <c r="KL104" s="54"/>
      <c r="KM104" s="54"/>
      <c r="KN104" s="54"/>
      <c r="KO104" s="54"/>
      <c r="KP104" s="54"/>
      <c r="KQ104" s="54"/>
      <c r="KR104" s="54"/>
      <c r="KS104" s="54"/>
      <c r="KT104" s="54"/>
      <c r="KU104" s="54"/>
      <c r="KV104" s="54"/>
      <c r="KW104" s="54"/>
      <c r="KX104" s="54"/>
      <c r="KY104" s="54"/>
      <c r="KZ104" s="54"/>
      <c r="LA104" s="54"/>
      <c r="LB104" s="54"/>
      <c r="LC104" s="54"/>
      <c r="LD104" s="54"/>
      <c r="LE104" s="54"/>
      <c r="LF104" s="54"/>
      <c r="LG104" s="54"/>
      <c r="LH104" s="54"/>
      <c r="LI104" s="54"/>
      <c r="LJ104" s="54"/>
      <c r="LK104" s="54"/>
      <c r="LL104" s="54"/>
      <c r="LM104" s="54"/>
      <c r="LN104" s="54"/>
      <c r="LO104" s="54"/>
      <c r="LP104" s="54"/>
      <c r="LQ104" s="54"/>
      <c r="LR104" s="54"/>
      <c r="LS104" s="54"/>
      <c r="LT104" s="54"/>
      <c r="LU104" s="54"/>
      <c r="LV104" s="54"/>
      <c r="LW104" s="54"/>
      <c r="LX104" s="54"/>
      <c r="LY104" s="54"/>
      <c r="LZ104" s="54"/>
      <c r="MA104" s="54"/>
      <c r="MB104" s="54"/>
      <c r="MC104" s="54"/>
      <c r="MD104" s="54"/>
      <c r="ME104" s="54"/>
      <c r="MF104" s="54"/>
      <c r="MG104" s="54"/>
      <c r="MH104" s="54"/>
      <c r="MI104" s="54"/>
      <c r="MJ104" s="54"/>
      <c r="MK104" s="54"/>
      <c r="ML104" s="54"/>
      <c r="MM104" s="54"/>
    </row>
    <row r="105" spans="1:351" s="8" customFormat="1" ht="15.75" customHeight="1" x14ac:dyDescent="0.3">
      <c r="A105" s="52" t="s">
        <v>23</v>
      </c>
      <c r="B105" s="126"/>
      <c r="C105" s="126"/>
      <c r="D105" s="153">
        <f>AVERAGE(F105:AK105)</f>
        <v>0.34147142857142854</v>
      </c>
      <c r="E105" s="144">
        <f>MEDIAN(F105:AK105)</f>
        <v>0.3</v>
      </c>
      <c r="F105" s="90">
        <v>0.55000000000000004</v>
      </c>
      <c r="G105" s="90">
        <v>0.35</v>
      </c>
      <c r="H105" s="92">
        <v>0.16700000000000001</v>
      </c>
      <c r="I105" s="91">
        <v>0.16</v>
      </c>
      <c r="J105" s="75"/>
      <c r="K105" s="75"/>
      <c r="L105" s="90">
        <v>0.18</v>
      </c>
      <c r="M105" s="90">
        <v>0.28999999999999998</v>
      </c>
      <c r="N105" s="92">
        <v>0.13</v>
      </c>
      <c r="O105" s="90">
        <v>0.49</v>
      </c>
      <c r="P105" s="91">
        <v>9.6699999999999994E-2</v>
      </c>
      <c r="Q105" s="75"/>
      <c r="R105" s="90">
        <v>0.22</v>
      </c>
      <c r="S105" s="91">
        <v>0.61599999999999999</v>
      </c>
      <c r="T105" s="90">
        <v>0</v>
      </c>
      <c r="U105" s="90">
        <v>0.4</v>
      </c>
      <c r="V105" s="90">
        <v>0.31</v>
      </c>
      <c r="W105" s="90">
        <v>0.27</v>
      </c>
      <c r="X105" s="90">
        <v>0.28999999999999998</v>
      </c>
      <c r="Y105" s="90">
        <v>0.17</v>
      </c>
      <c r="Z105" s="90">
        <v>0.37</v>
      </c>
      <c r="AA105" s="91">
        <v>0.17</v>
      </c>
      <c r="AB105" s="90">
        <v>0.53</v>
      </c>
      <c r="AC105" s="90">
        <v>0.33</v>
      </c>
      <c r="AD105" s="90">
        <v>0.8</v>
      </c>
      <c r="AE105" s="90">
        <v>0.84</v>
      </c>
      <c r="AF105" s="92">
        <v>0.33150000000000002</v>
      </c>
      <c r="AG105" s="75"/>
      <c r="AH105" s="90">
        <v>0.4</v>
      </c>
      <c r="AI105" s="90">
        <v>0.28999999999999998</v>
      </c>
      <c r="AJ105" s="90">
        <v>0.56999999999999995</v>
      </c>
      <c r="AK105" s="91">
        <v>0.24</v>
      </c>
      <c r="AL105" s="78"/>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4"/>
      <c r="IA105" s="4"/>
      <c r="IB105" s="4"/>
      <c r="IC105" s="4"/>
      <c r="ID105" s="4"/>
      <c r="IE105" s="4"/>
      <c r="IF105" s="4"/>
      <c r="IG105" s="4"/>
      <c r="IH105" s="4"/>
      <c r="II105" s="4"/>
      <c r="IJ105" s="4"/>
      <c r="IK105" s="4"/>
      <c r="IL105" s="4"/>
      <c r="IM105" s="4"/>
      <c r="IN105" s="4"/>
      <c r="IO105" s="4"/>
      <c r="IP105" s="4"/>
      <c r="IQ105" s="4"/>
      <c r="IR105" s="4"/>
      <c r="IS105" s="4"/>
      <c r="IT105" s="4"/>
      <c r="IU105" s="4"/>
      <c r="IV105" s="4"/>
      <c r="IW105" s="4"/>
      <c r="IX105" s="4"/>
      <c r="IY105" s="4"/>
      <c r="IZ105" s="4"/>
      <c r="JA105" s="4"/>
      <c r="JB105" s="4"/>
      <c r="JC105" s="4"/>
      <c r="JD105" s="4"/>
      <c r="JE105" s="4"/>
      <c r="JF105" s="4"/>
      <c r="JG105" s="4"/>
      <c r="JH105" s="4"/>
      <c r="JI105" s="4"/>
      <c r="JJ105" s="4"/>
      <c r="JK105" s="4"/>
      <c r="JL105" s="4"/>
      <c r="JM105" s="4"/>
      <c r="JN105" s="4"/>
      <c r="JO105" s="4"/>
      <c r="JP105" s="4"/>
      <c r="JQ105" s="4"/>
      <c r="JR105" s="4"/>
      <c r="JS105" s="4"/>
      <c r="JT105" s="4"/>
      <c r="JU105" s="4"/>
      <c r="JV105" s="4"/>
      <c r="JW105" s="4"/>
      <c r="JX105" s="4"/>
      <c r="JY105" s="4"/>
      <c r="JZ105" s="4"/>
      <c r="KA105" s="4"/>
      <c r="KB105" s="4"/>
      <c r="KC105" s="4"/>
      <c r="KD105" s="4"/>
      <c r="KE105" s="4"/>
      <c r="KF105" s="4"/>
      <c r="KG105" s="4"/>
      <c r="KH105" s="4"/>
      <c r="KI105" s="4"/>
      <c r="KJ105" s="4"/>
      <c r="KK105" s="4"/>
      <c r="KL105" s="4"/>
      <c r="KM105" s="4"/>
      <c r="KN105" s="4"/>
      <c r="KO105" s="4"/>
      <c r="KP105" s="4"/>
      <c r="KQ105" s="4"/>
      <c r="KR105" s="4"/>
      <c r="KS105" s="4"/>
      <c r="KT105" s="4"/>
      <c r="KU105" s="4"/>
      <c r="KV105" s="4"/>
      <c r="KW105" s="4"/>
      <c r="KX105" s="4"/>
      <c r="KY105" s="4"/>
      <c r="KZ105" s="4"/>
      <c r="LA105" s="4"/>
      <c r="LB105" s="4"/>
      <c r="LC105" s="4"/>
      <c r="LD105" s="4"/>
      <c r="LE105" s="4"/>
      <c r="LF105" s="4"/>
      <c r="LG105" s="4"/>
      <c r="LH105" s="4"/>
      <c r="LI105" s="4"/>
      <c r="LJ105" s="4"/>
      <c r="LK105" s="4"/>
      <c r="LL105" s="4"/>
      <c r="LM105" s="4"/>
      <c r="LN105" s="4"/>
      <c r="LO105" s="4"/>
      <c r="LP105" s="4"/>
      <c r="LQ105" s="4"/>
      <c r="LR105" s="4"/>
      <c r="LS105" s="4"/>
      <c r="LT105" s="4"/>
      <c r="LU105" s="4"/>
      <c r="LV105" s="4"/>
      <c r="LW105" s="4"/>
      <c r="LX105" s="4"/>
      <c r="LY105" s="4"/>
      <c r="LZ105" s="4"/>
      <c r="MA105" s="4"/>
      <c r="MB105" s="4"/>
      <c r="MC105" s="4"/>
      <c r="MD105" s="4"/>
      <c r="ME105" s="4"/>
      <c r="MF105" s="4"/>
      <c r="MG105" s="4"/>
      <c r="MH105" s="4"/>
      <c r="MI105" s="4"/>
      <c r="MJ105" s="4"/>
      <c r="MK105" s="4"/>
      <c r="ML105" s="4"/>
      <c r="MM105" s="4"/>
    </row>
    <row r="106" spans="1:351" s="8" customFormat="1" ht="15.75" customHeight="1" x14ac:dyDescent="0.3">
      <c r="A106" s="52" t="s">
        <v>270</v>
      </c>
      <c r="B106" s="126"/>
      <c r="C106" s="126"/>
      <c r="D106" s="153">
        <f>AVERAGE(F106:AK106)</f>
        <v>0.17589200000000002</v>
      </c>
      <c r="E106" s="144">
        <f t="shared" ref="E106:E117" si="10">MEDIAN(F106:AK106)</f>
        <v>0.15</v>
      </c>
      <c r="F106" s="90">
        <v>0.25</v>
      </c>
      <c r="G106" s="75"/>
      <c r="H106" s="92">
        <v>0.19800000000000001</v>
      </c>
      <c r="I106" s="91">
        <v>7.0000000000000007E-2</v>
      </c>
      <c r="J106" s="75"/>
      <c r="K106" s="75"/>
      <c r="L106" s="90">
        <v>0.15</v>
      </c>
      <c r="M106" s="90">
        <v>0.03</v>
      </c>
      <c r="N106" s="92">
        <v>0.28100000000000003</v>
      </c>
      <c r="O106" s="90">
        <v>0.12</v>
      </c>
      <c r="P106" s="91">
        <v>6.1499999999999999E-2</v>
      </c>
      <c r="Q106" s="91">
        <v>0.1</v>
      </c>
      <c r="R106" s="90"/>
      <c r="S106" s="91">
        <v>4.2000000000000003E-2</v>
      </c>
      <c r="T106" s="90">
        <v>0.05</v>
      </c>
      <c r="U106" s="90">
        <v>0.35</v>
      </c>
      <c r="V106" s="90">
        <v>0.24</v>
      </c>
      <c r="W106" s="92">
        <v>0.34499999999999997</v>
      </c>
      <c r="X106" s="90">
        <v>0.09</v>
      </c>
      <c r="Y106" s="90">
        <v>0.2</v>
      </c>
      <c r="Z106" s="90">
        <v>0.3</v>
      </c>
      <c r="AA106" s="91">
        <v>0.28000000000000003</v>
      </c>
      <c r="AB106" s="75"/>
      <c r="AC106" s="90">
        <v>0.21</v>
      </c>
      <c r="AD106" s="90">
        <v>0.05</v>
      </c>
      <c r="AE106" s="90">
        <v>0.06</v>
      </c>
      <c r="AF106" s="92">
        <v>0.3498</v>
      </c>
      <c r="AG106" s="75"/>
      <c r="AH106" s="75"/>
      <c r="AI106" s="90">
        <v>0.15</v>
      </c>
      <c r="AJ106" s="90">
        <v>0.01</v>
      </c>
      <c r="AK106" s="91">
        <v>0.41</v>
      </c>
      <c r="AL106" s="78"/>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4"/>
      <c r="IA106" s="4"/>
      <c r="IB106" s="4"/>
      <c r="IC106" s="4"/>
      <c r="ID106" s="4"/>
      <c r="IE106" s="4"/>
      <c r="IF106" s="4"/>
      <c r="IG106" s="4"/>
      <c r="IH106" s="4"/>
      <c r="II106" s="4"/>
      <c r="IJ106" s="4"/>
      <c r="IK106" s="4"/>
      <c r="IL106" s="4"/>
      <c r="IM106" s="4"/>
      <c r="IN106" s="4"/>
      <c r="IO106" s="4"/>
      <c r="IP106" s="4"/>
      <c r="IQ106" s="4"/>
      <c r="IR106" s="4"/>
      <c r="IS106" s="4"/>
      <c r="IT106" s="4"/>
      <c r="IU106" s="4"/>
      <c r="IV106" s="4"/>
      <c r="IW106" s="4"/>
      <c r="IX106" s="4"/>
      <c r="IY106" s="4"/>
      <c r="IZ106" s="4"/>
      <c r="JA106" s="4"/>
      <c r="JB106" s="4"/>
      <c r="JC106" s="4"/>
      <c r="JD106" s="4"/>
      <c r="JE106" s="4"/>
      <c r="JF106" s="4"/>
      <c r="JG106" s="4"/>
      <c r="JH106" s="4"/>
      <c r="JI106" s="4"/>
      <c r="JJ106" s="4"/>
      <c r="JK106" s="4"/>
      <c r="JL106" s="4"/>
      <c r="JM106" s="4"/>
      <c r="JN106" s="4"/>
      <c r="JO106" s="4"/>
      <c r="JP106" s="4"/>
      <c r="JQ106" s="4"/>
      <c r="JR106" s="4"/>
      <c r="JS106" s="4"/>
      <c r="JT106" s="4"/>
      <c r="JU106" s="4"/>
      <c r="JV106" s="4"/>
      <c r="JW106" s="4"/>
      <c r="JX106" s="4"/>
      <c r="JY106" s="4"/>
      <c r="JZ106" s="4"/>
      <c r="KA106" s="4"/>
      <c r="KB106" s="4"/>
      <c r="KC106" s="4"/>
      <c r="KD106" s="4"/>
      <c r="KE106" s="4"/>
      <c r="KF106" s="4"/>
      <c r="KG106" s="4"/>
      <c r="KH106" s="4"/>
      <c r="KI106" s="4"/>
      <c r="KJ106" s="4"/>
      <c r="KK106" s="4"/>
      <c r="KL106" s="4"/>
      <c r="KM106" s="4"/>
      <c r="KN106" s="4"/>
      <c r="KO106" s="4"/>
      <c r="KP106" s="4"/>
      <c r="KQ106" s="4"/>
      <c r="KR106" s="4"/>
      <c r="KS106" s="4"/>
      <c r="KT106" s="4"/>
      <c r="KU106" s="4"/>
      <c r="KV106" s="4"/>
      <c r="KW106" s="4"/>
      <c r="KX106" s="4"/>
      <c r="KY106" s="4"/>
      <c r="KZ106" s="4"/>
      <c r="LA106" s="4"/>
      <c r="LB106" s="4"/>
      <c r="LC106" s="4"/>
      <c r="LD106" s="4"/>
      <c r="LE106" s="4"/>
      <c r="LF106" s="4"/>
      <c r="LG106" s="4"/>
      <c r="LH106" s="4"/>
      <c r="LI106" s="4"/>
      <c r="LJ106" s="4"/>
      <c r="LK106" s="4"/>
      <c r="LL106" s="4"/>
      <c r="LM106" s="4"/>
      <c r="LN106" s="4"/>
      <c r="LO106" s="4"/>
      <c r="LP106" s="4"/>
      <c r="LQ106" s="4"/>
      <c r="LR106" s="4"/>
      <c r="LS106" s="4"/>
      <c r="LT106" s="4"/>
      <c r="LU106" s="4"/>
      <c r="LV106" s="4"/>
      <c r="LW106" s="4"/>
      <c r="LX106" s="4"/>
      <c r="LY106" s="4"/>
      <c r="LZ106" s="4"/>
      <c r="MA106" s="4"/>
      <c r="MB106" s="4"/>
      <c r="MC106" s="4"/>
      <c r="MD106" s="4"/>
      <c r="ME106" s="4"/>
      <c r="MF106" s="4"/>
      <c r="MG106" s="4"/>
      <c r="MH106" s="4"/>
      <c r="MI106" s="4"/>
      <c r="MJ106" s="4"/>
      <c r="MK106" s="4"/>
      <c r="ML106" s="4"/>
      <c r="MM106" s="4"/>
    </row>
    <row r="107" spans="1:351" s="8" customFormat="1" ht="15.75" customHeight="1" x14ac:dyDescent="0.3">
      <c r="A107" s="52" t="s">
        <v>271</v>
      </c>
      <c r="B107" s="126"/>
      <c r="C107" s="126"/>
      <c r="D107" s="153">
        <f>AVERAGE(F107:AK107)</f>
        <v>0.17320624999999998</v>
      </c>
      <c r="E107" s="144">
        <f t="shared" si="10"/>
        <v>0.15</v>
      </c>
      <c r="F107" s="90">
        <v>0.05</v>
      </c>
      <c r="G107" s="75"/>
      <c r="H107" s="92">
        <v>0.19700000000000001</v>
      </c>
      <c r="I107" s="75"/>
      <c r="J107" s="75"/>
      <c r="K107" s="75"/>
      <c r="L107" s="90">
        <v>0.17</v>
      </c>
      <c r="M107" s="75"/>
      <c r="N107" s="92">
        <v>0.253</v>
      </c>
      <c r="O107" s="90">
        <v>0.14000000000000001</v>
      </c>
      <c r="P107" s="91">
        <v>0.55100000000000005</v>
      </c>
      <c r="Q107" s="75"/>
      <c r="R107" s="90"/>
      <c r="S107" s="75"/>
      <c r="T107" s="90">
        <v>0</v>
      </c>
      <c r="U107" s="75"/>
      <c r="V107" s="90">
        <v>0.03</v>
      </c>
      <c r="W107" s="75"/>
      <c r="X107" s="90">
        <v>0.31</v>
      </c>
      <c r="Y107" s="75"/>
      <c r="Z107" s="75"/>
      <c r="AA107" s="91">
        <v>0.11</v>
      </c>
      <c r="AB107" s="75"/>
      <c r="AC107" s="90">
        <v>0.15</v>
      </c>
      <c r="AD107" s="75"/>
      <c r="AE107" s="75"/>
      <c r="AF107" s="92">
        <v>0.1003</v>
      </c>
      <c r="AG107" s="75"/>
      <c r="AH107" s="90">
        <v>0.25</v>
      </c>
      <c r="AI107" s="90">
        <v>0.3</v>
      </c>
      <c r="AJ107" s="90">
        <v>0.01</v>
      </c>
      <c r="AK107" s="91">
        <v>0.15</v>
      </c>
      <c r="AL107" s="78"/>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4"/>
      <c r="IA107" s="4"/>
      <c r="IB107" s="4"/>
      <c r="IC107" s="4"/>
      <c r="ID107" s="4"/>
      <c r="IE107" s="4"/>
      <c r="IF107" s="4"/>
      <c r="IG107" s="4"/>
      <c r="IH107" s="4"/>
      <c r="II107" s="4"/>
      <c r="IJ107" s="4"/>
      <c r="IK107" s="4"/>
      <c r="IL107" s="4"/>
      <c r="IM107" s="4"/>
      <c r="IN107" s="4"/>
      <c r="IO107" s="4"/>
      <c r="IP107" s="4"/>
      <c r="IQ107" s="4"/>
      <c r="IR107" s="4"/>
      <c r="IS107" s="4"/>
      <c r="IT107" s="4"/>
      <c r="IU107" s="4"/>
      <c r="IV107" s="4"/>
      <c r="IW107" s="4"/>
      <c r="IX107" s="4"/>
      <c r="IY107" s="4"/>
      <c r="IZ107" s="4"/>
      <c r="JA107" s="4"/>
      <c r="JB107" s="4"/>
      <c r="JC107" s="4"/>
      <c r="JD107" s="4"/>
      <c r="JE107" s="4"/>
      <c r="JF107" s="4"/>
      <c r="JG107" s="4"/>
      <c r="JH107" s="4"/>
      <c r="JI107" s="4"/>
      <c r="JJ107" s="4"/>
      <c r="JK107" s="4"/>
      <c r="JL107" s="4"/>
      <c r="JM107" s="4"/>
      <c r="JN107" s="4"/>
      <c r="JO107" s="4"/>
      <c r="JP107" s="4"/>
      <c r="JQ107" s="4"/>
      <c r="JR107" s="4"/>
      <c r="JS107" s="4"/>
      <c r="JT107" s="4"/>
      <c r="JU107" s="4"/>
      <c r="JV107" s="4"/>
      <c r="JW107" s="4"/>
      <c r="JX107" s="4"/>
      <c r="JY107" s="4"/>
      <c r="JZ107" s="4"/>
      <c r="KA107" s="4"/>
      <c r="KB107" s="4"/>
      <c r="KC107" s="4"/>
      <c r="KD107" s="4"/>
      <c r="KE107" s="4"/>
      <c r="KF107" s="4"/>
      <c r="KG107" s="4"/>
      <c r="KH107" s="4"/>
      <c r="KI107" s="4"/>
      <c r="KJ107" s="4"/>
      <c r="KK107" s="4"/>
      <c r="KL107" s="4"/>
      <c r="KM107" s="4"/>
      <c r="KN107" s="4"/>
      <c r="KO107" s="4"/>
      <c r="KP107" s="4"/>
      <c r="KQ107" s="4"/>
      <c r="KR107" s="4"/>
      <c r="KS107" s="4"/>
      <c r="KT107" s="4"/>
      <c r="KU107" s="4"/>
      <c r="KV107" s="4"/>
      <c r="KW107" s="4"/>
      <c r="KX107" s="4"/>
      <c r="KY107" s="4"/>
      <c r="KZ107" s="4"/>
      <c r="LA107" s="4"/>
      <c r="LB107" s="4"/>
      <c r="LC107" s="4"/>
      <c r="LD107" s="4"/>
      <c r="LE107" s="4"/>
      <c r="LF107" s="4"/>
      <c r="LG107" s="4"/>
      <c r="LH107" s="4"/>
      <c r="LI107" s="4"/>
      <c r="LJ107" s="4"/>
      <c r="LK107" s="4"/>
      <c r="LL107" s="4"/>
      <c r="LM107" s="4"/>
      <c r="LN107" s="4"/>
      <c r="LO107" s="4"/>
      <c r="LP107" s="4"/>
      <c r="LQ107" s="4"/>
      <c r="LR107" s="4"/>
      <c r="LS107" s="4"/>
      <c r="LT107" s="4"/>
      <c r="LU107" s="4"/>
      <c r="LV107" s="4"/>
      <c r="LW107" s="4"/>
      <c r="LX107" s="4"/>
      <c r="LY107" s="4"/>
      <c r="LZ107" s="4"/>
      <c r="MA107" s="4"/>
      <c r="MB107" s="4"/>
      <c r="MC107" s="4"/>
      <c r="MD107" s="4"/>
      <c r="ME107" s="4"/>
      <c r="MF107" s="4"/>
      <c r="MG107" s="4"/>
      <c r="MH107" s="4"/>
      <c r="MI107" s="4"/>
      <c r="MJ107" s="4"/>
      <c r="MK107" s="4"/>
      <c r="ML107" s="4"/>
      <c r="MM107" s="4"/>
    </row>
    <row r="108" spans="1:351" s="8" customFormat="1" ht="33" customHeight="1" x14ac:dyDescent="0.3">
      <c r="A108" s="52" t="s">
        <v>272</v>
      </c>
      <c r="B108" s="126"/>
      <c r="C108" s="126"/>
      <c r="D108" s="153">
        <f>AVERAGE(F108:AK108)</f>
        <v>0.20320000000000002</v>
      </c>
      <c r="E108" s="144">
        <f t="shared" si="10"/>
        <v>0.15589999999999998</v>
      </c>
      <c r="F108" s="75"/>
      <c r="G108" s="75"/>
      <c r="H108" s="75"/>
      <c r="I108" s="91">
        <v>0.15</v>
      </c>
      <c r="J108" s="75"/>
      <c r="K108" s="75"/>
      <c r="L108" s="90">
        <v>0.16</v>
      </c>
      <c r="M108" s="90">
        <v>0.18</v>
      </c>
      <c r="N108" s="92">
        <v>2.8000000000000001E-2</v>
      </c>
      <c r="O108" s="75"/>
      <c r="P108" s="91">
        <v>0.15179999999999999</v>
      </c>
      <c r="Q108" s="75"/>
      <c r="R108" s="90">
        <v>0.39</v>
      </c>
      <c r="S108" s="75"/>
      <c r="T108" s="90">
        <v>0.21</v>
      </c>
      <c r="U108" s="75"/>
      <c r="V108" s="90">
        <v>0.1</v>
      </c>
      <c r="W108" s="92">
        <v>4.4999999999999998E-2</v>
      </c>
      <c r="X108" s="75"/>
      <c r="Y108" s="90">
        <v>0.3</v>
      </c>
      <c r="Z108" s="75"/>
      <c r="AA108" s="75"/>
      <c r="AB108" s="75"/>
      <c r="AC108" s="90">
        <v>0.05</v>
      </c>
      <c r="AD108" s="90">
        <v>0.13</v>
      </c>
      <c r="AE108" s="75"/>
      <c r="AF108" s="75"/>
      <c r="AG108" s="91">
        <v>0.7</v>
      </c>
      <c r="AH108" s="75"/>
      <c r="AI108" s="90">
        <v>0.25</v>
      </c>
      <c r="AJ108" s="75"/>
      <c r="AK108" s="75"/>
      <c r="AL108" s="78"/>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4"/>
      <c r="IA108" s="4"/>
      <c r="IB108" s="4"/>
      <c r="IC108" s="4"/>
      <c r="ID108" s="4"/>
      <c r="IE108" s="4"/>
      <c r="IF108" s="4"/>
      <c r="IG108" s="4"/>
      <c r="IH108" s="4"/>
      <c r="II108" s="4"/>
      <c r="IJ108" s="4"/>
      <c r="IK108" s="4"/>
      <c r="IL108" s="4"/>
      <c r="IM108" s="4"/>
      <c r="IN108" s="4"/>
      <c r="IO108" s="4"/>
      <c r="IP108" s="4"/>
      <c r="IQ108" s="4"/>
      <c r="IR108" s="4"/>
      <c r="IS108" s="4"/>
      <c r="IT108" s="4"/>
      <c r="IU108" s="4"/>
      <c r="IV108" s="4"/>
      <c r="IW108" s="4"/>
      <c r="IX108" s="4"/>
      <c r="IY108" s="4"/>
      <c r="IZ108" s="4"/>
      <c r="JA108" s="4"/>
      <c r="JB108" s="4"/>
      <c r="JC108" s="4"/>
      <c r="JD108" s="4"/>
      <c r="JE108" s="4"/>
      <c r="JF108" s="4"/>
      <c r="JG108" s="4"/>
      <c r="JH108" s="4"/>
      <c r="JI108" s="4"/>
      <c r="JJ108" s="4"/>
      <c r="JK108" s="4"/>
      <c r="JL108" s="4"/>
      <c r="JM108" s="4"/>
      <c r="JN108" s="4"/>
      <c r="JO108" s="4"/>
      <c r="JP108" s="4"/>
      <c r="JQ108" s="4"/>
      <c r="JR108" s="4"/>
      <c r="JS108" s="4"/>
      <c r="JT108" s="4"/>
      <c r="JU108" s="4"/>
      <c r="JV108" s="4"/>
      <c r="JW108" s="4"/>
      <c r="JX108" s="4"/>
      <c r="JY108" s="4"/>
      <c r="JZ108" s="4"/>
      <c r="KA108" s="4"/>
      <c r="KB108" s="4"/>
      <c r="KC108" s="4"/>
      <c r="KD108" s="4"/>
      <c r="KE108" s="4"/>
      <c r="KF108" s="4"/>
      <c r="KG108" s="4"/>
      <c r="KH108" s="4"/>
      <c r="KI108" s="4"/>
      <c r="KJ108" s="4"/>
      <c r="KK108" s="4"/>
      <c r="KL108" s="4"/>
      <c r="KM108" s="4"/>
      <c r="KN108" s="4"/>
      <c r="KO108" s="4"/>
      <c r="KP108" s="4"/>
      <c r="KQ108" s="4"/>
      <c r="KR108" s="4"/>
      <c r="KS108" s="4"/>
      <c r="KT108" s="4"/>
      <c r="KU108" s="4"/>
      <c r="KV108" s="4"/>
      <c r="KW108" s="4"/>
      <c r="KX108" s="4"/>
      <c r="KY108" s="4"/>
      <c r="KZ108" s="4"/>
      <c r="LA108" s="4"/>
      <c r="LB108" s="4"/>
      <c r="LC108" s="4"/>
      <c r="LD108" s="4"/>
      <c r="LE108" s="4"/>
      <c r="LF108" s="4"/>
      <c r="LG108" s="4"/>
      <c r="LH108" s="4"/>
      <c r="LI108" s="4"/>
      <c r="LJ108" s="4"/>
      <c r="LK108" s="4"/>
      <c r="LL108" s="4"/>
      <c r="LM108" s="4"/>
      <c r="LN108" s="4"/>
      <c r="LO108" s="4"/>
      <c r="LP108" s="4"/>
      <c r="LQ108" s="4"/>
      <c r="LR108" s="4"/>
      <c r="LS108" s="4"/>
      <c r="LT108" s="4"/>
      <c r="LU108" s="4"/>
      <c r="LV108" s="4"/>
      <c r="LW108" s="4"/>
      <c r="LX108" s="4"/>
      <c r="LY108" s="4"/>
      <c r="LZ108" s="4"/>
      <c r="MA108" s="4"/>
      <c r="MB108" s="4"/>
      <c r="MC108" s="4"/>
      <c r="MD108" s="4"/>
      <c r="ME108" s="4"/>
      <c r="MF108" s="4"/>
      <c r="MG108" s="4"/>
      <c r="MH108" s="4"/>
      <c r="MI108" s="4"/>
      <c r="MJ108" s="4"/>
      <c r="MK108" s="4"/>
      <c r="ML108" s="4"/>
      <c r="MM108" s="4"/>
    </row>
    <row r="109" spans="1:351" s="8" customFormat="1" ht="15.75" customHeight="1" x14ac:dyDescent="0.3">
      <c r="A109" s="52" t="s">
        <v>273</v>
      </c>
      <c r="B109" s="126"/>
      <c r="C109" s="126"/>
      <c r="D109" s="153">
        <f>AVERAGE(F109:AK109)</f>
        <v>8.2200000000000009E-2</v>
      </c>
      <c r="E109" s="144">
        <f t="shared" si="10"/>
        <v>8.0399999999999999E-2</v>
      </c>
      <c r="F109" s="75"/>
      <c r="G109" s="75"/>
      <c r="H109" s="90">
        <v>0.24</v>
      </c>
      <c r="I109" s="91">
        <v>0.14000000000000001</v>
      </c>
      <c r="J109" s="75"/>
      <c r="K109" s="75"/>
      <c r="L109" s="75"/>
      <c r="M109" s="75"/>
      <c r="N109" s="90"/>
      <c r="O109" s="75"/>
      <c r="P109" s="91">
        <v>3.8E-3</v>
      </c>
      <c r="Q109" s="75"/>
      <c r="R109" s="90">
        <v>0.15</v>
      </c>
      <c r="S109" s="75"/>
      <c r="T109" s="90">
        <v>0</v>
      </c>
      <c r="U109" s="75"/>
      <c r="V109" s="90">
        <v>0.03</v>
      </c>
      <c r="W109" s="75"/>
      <c r="X109" s="75"/>
      <c r="Y109" s="75"/>
      <c r="Z109" s="75"/>
      <c r="AA109" s="75"/>
      <c r="AB109" s="75"/>
      <c r="AC109" s="90">
        <v>0.09</v>
      </c>
      <c r="AD109" s="75"/>
      <c r="AE109" s="75"/>
      <c r="AF109" s="92">
        <v>8.0399999999999999E-2</v>
      </c>
      <c r="AG109" s="91">
        <v>0.1</v>
      </c>
      <c r="AH109" s="75"/>
      <c r="AI109" s="90">
        <v>0.05</v>
      </c>
      <c r="AJ109" s="90">
        <v>0.02</v>
      </c>
      <c r="AK109" s="75"/>
      <c r="AL109" s="78"/>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4"/>
      <c r="IA109" s="4"/>
      <c r="IB109" s="4"/>
      <c r="IC109" s="4"/>
      <c r="ID109" s="4"/>
      <c r="IE109" s="4"/>
      <c r="IF109" s="4"/>
      <c r="IG109" s="4"/>
      <c r="IH109" s="4"/>
      <c r="II109" s="4"/>
      <c r="IJ109" s="4"/>
      <c r="IK109" s="4"/>
      <c r="IL109" s="4"/>
      <c r="IM109" s="4"/>
      <c r="IN109" s="4"/>
      <c r="IO109" s="4"/>
      <c r="IP109" s="4"/>
      <c r="IQ109" s="4"/>
      <c r="IR109" s="4"/>
      <c r="IS109" s="4"/>
      <c r="IT109" s="4"/>
      <c r="IU109" s="4"/>
      <c r="IV109" s="4"/>
      <c r="IW109" s="4"/>
      <c r="IX109" s="4"/>
      <c r="IY109" s="4"/>
      <c r="IZ109" s="4"/>
      <c r="JA109" s="4"/>
      <c r="JB109" s="4"/>
      <c r="JC109" s="4"/>
      <c r="JD109" s="4"/>
      <c r="JE109" s="4"/>
      <c r="JF109" s="4"/>
      <c r="JG109" s="4"/>
      <c r="JH109" s="4"/>
      <c r="JI109" s="4"/>
      <c r="JJ109" s="4"/>
      <c r="JK109" s="4"/>
      <c r="JL109" s="4"/>
      <c r="JM109" s="4"/>
      <c r="JN109" s="4"/>
      <c r="JO109" s="4"/>
      <c r="JP109" s="4"/>
      <c r="JQ109" s="4"/>
      <c r="JR109" s="4"/>
      <c r="JS109" s="4"/>
      <c r="JT109" s="4"/>
      <c r="JU109" s="4"/>
      <c r="JV109" s="4"/>
      <c r="JW109" s="4"/>
      <c r="JX109" s="4"/>
      <c r="JY109" s="4"/>
      <c r="JZ109" s="4"/>
      <c r="KA109" s="4"/>
      <c r="KB109" s="4"/>
      <c r="KC109" s="4"/>
      <c r="KD109" s="4"/>
      <c r="KE109" s="4"/>
      <c r="KF109" s="4"/>
      <c r="KG109" s="4"/>
      <c r="KH109" s="4"/>
      <c r="KI109" s="4"/>
      <c r="KJ109" s="4"/>
      <c r="KK109" s="4"/>
      <c r="KL109" s="4"/>
      <c r="KM109" s="4"/>
      <c r="KN109" s="4"/>
      <c r="KO109" s="4"/>
      <c r="KP109" s="4"/>
      <c r="KQ109" s="4"/>
      <c r="KR109" s="4"/>
      <c r="KS109" s="4"/>
      <c r="KT109" s="4"/>
      <c r="KU109" s="4"/>
      <c r="KV109" s="4"/>
      <c r="KW109" s="4"/>
      <c r="KX109" s="4"/>
      <c r="KY109" s="4"/>
      <c r="KZ109" s="4"/>
      <c r="LA109" s="4"/>
      <c r="LB109" s="4"/>
      <c r="LC109" s="4"/>
      <c r="LD109" s="4"/>
      <c r="LE109" s="4"/>
      <c r="LF109" s="4"/>
      <c r="LG109" s="4"/>
      <c r="LH109" s="4"/>
      <c r="LI109" s="4"/>
      <c r="LJ109" s="4"/>
      <c r="LK109" s="4"/>
      <c r="LL109" s="4"/>
      <c r="LM109" s="4"/>
      <c r="LN109" s="4"/>
      <c r="LO109" s="4"/>
      <c r="LP109" s="4"/>
      <c r="LQ109" s="4"/>
      <c r="LR109" s="4"/>
      <c r="LS109" s="4"/>
      <c r="LT109" s="4"/>
      <c r="LU109" s="4"/>
      <c r="LV109" s="4"/>
      <c r="LW109" s="4"/>
      <c r="LX109" s="4"/>
      <c r="LY109" s="4"/>
      <c r="LZ109" s="4"/>
      <c r="MA109" s="4"/>
      <c r="MB109" s="4"/>
      <c r="MC109" s="4"/>
      <c r="MD109" s="4"/>
      <c r="ME109" s="4"/>
      <c r="MF109" s="4"/>
      <c r="MG109" s="4"/>
      <c r="MH109" s="4"/>
      <c r="MI109" s="4"/>
      <c r="MJ109" s="4"/>
      <c r="MK109" s="4"/>
      <c r="ML109" s="4"/>
      <c r="MM109" s="4"/>
    </row>
    <row r="110" spans="1:351" s="8" customFormat="1" x14ac:dyDescent="0.3">
      <c r="A110" s="53" t="s">
        <v>67</v>
      </c>
      <c r="B110" s="126"/>
      <c r="C110" s="126"/>
      <c r="D110" s="142"/>
      <c r="E110" s="144">
        <f t="shared" si="10"/>
        <v>0.66999999999999993</v>
      </c>
      <c r="F110" s="90">
        <f>SUM(F105:F109)</f>
        <v>0.85000000000000009</v>
      </c>
      <c r="G110" s="90">
        <f t="shared" ref="G110:AK110" si="11">SUM(G105:G109)</f>
        <v>0.35</v>
      </c>
      <c r="H110" s="90">
        <f t="shared" si="11"/>
        <v>0.80200000000000005</v>
      </c>
      <c r="I110" s="90">
        <f t="shared" si="11"/>
        <v>0.52</v>
      </c>
      <c r="J110" s="90">
        <f t="shared" si="11"/>
        <v>0</v>
      </c>
      <c r="K110" s="90">
        <f t="shared" si="11"/>
        <v>0</v>
      </c>
      <c r="L110" s="90">
        <f t="shared" si="11"/>
        <v>0.66</v>
      </c>
      <c r="M110" s="90">
        <f t="shared" si="11"/>
        <v>0.49999999999999994</v>
      </c>
      <c r="N110" s="90">
        <f t="shared" si="11"/>
        <v>0.69200000000000006</v>
      </c>
      <c r="O110" s="90">
        <f t="shared" si="11"/>
        <v>0.75</v>
      </c>
      <c r="P110" s="90">
        <f t="shared" si="11"/>
        <v>0.86480000000000001</v>
      </c>
      <c r="Q110" s="90">
        <f t="shared" si="11"/>
        <v>0.1</v>
      </c>
      <c r="R110" s="90">
        <f t="shared" si="11"/>
        <v>0.76</v>
      </c>
      <c r="S110" s="90">
        <f t="shared" si="11"/>
        <v>0.65800000000000003</v>
      </c>
      <c r="T110" s="90">
        <f t="shared" si="11"/>
        <v>0.26</v>
      </c>
      <c r="U110" s="90">
        <f t="shared" si="11"/>
        <v>0.75</v>
      </c>
      <c r="V110" s="90">
        <f t="shared" si="11"/>
        <v>0.71000000000000008</v>
      </c>
      <c r="W110" s="90">
        <f t="shared" si="11"/>
        <v>0.66</v>
      </c>
      <c r="X110" s="90">
        <f t="shared" si="11"/>
        <v>0.69</v>
      </c>
      <c r="Y110" s="90">
        <f t="shared" si="11"/>
        <v>0.66999999999999993</v>
      </c>
      <c r="Z110" s="90">
        <f t="shared" si="11"/>
        <v>0.66999999999999993</v>
      </c>
      <c r="AA110" s="90">
        <f t="shared" si="11"/>
        <v>0.56000000000000005</v>
      </c>
      <c r="AB110" s="90">
        <f t="shared" si="11"/>
        <v>0.53</v>
      </c>
      <c r="AC110" s="90">
        <f t="shared" si="11"/>
        <v>0.83000000000000007</v>
      </c>
      <c r="AD110" s="90">
        <f t="shared" si="11"/>
        <v>0.98000000000000009</v>
      </c>
      <c r="AE110" s="90">
        <f t="shared" si="11"/>
        <v>0.89999999999999991</v>
      </c>
      <c r="AF110" s="90">
        <f t="shared" si="11"/>
        <v>0.8620000000000001</v>
      </c>
      <c r="AG110" s="90">
        <f t="shared" si="11"/>
        <v>0.79999999999999993</v>
      </c>
      <c r="AH110" s="90">
        <f t="shared" si="11"/>
        <v>0.65</v>
      </c>
      <c r="AI110" s="127"/>
      <c r="AJ110" s="90">
        <f t="shared" si="11"/>
        <v>0.61</v>
      </c>
      <c r="AK110" s="90">
        <f t="shared" si="11"/>
        <v>0.79999999999999993</v>
      </c>
      <c r="AL110" s="78"/>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c r="CW110" s="4"/>
      <c r="CX110" s="4"/>
      <c r="CY110" s="4"/>
      <c r="CZ110" s="4"/>
      <c r="DA110" s="4"/>
      <c r="DB110" s="4"/>
      <c r="DC110" s="4"/>
      <c r="DD110" s="4"/>
      <c r="DE110" s="4"/>
      <c r="DF110" s="4"/>
      <c r="DG110" s="4"/>
      <c r="DH110" s="4"/>
      <c r="DI110" s="4"/>
      <c r="DJ110" s="4"/>
      <c r="DK110" s="4"/>
      <c r="DL110" s="4"/>
      <c r="DM110" s="4"/>
      <c r="DN110" s="4"/>
      <c r="DO110" s="4"/>
      <c r="DP110" s="4"/>
      <c r="DQ110" s="4"/>
      <c r="DR110" s="4"/>
      <c r="DS110" s="4"/>
      <c r="DT110" s="4"/>
      <c r="DU110" s="4"/>
      <c r="DV110" s="4"/>
      <c r="DW110" s="4"/>
      <c r="DX110" s="4"/>
      <c r="DY110" s="4"/>
      <c r="DZ110" s="4"/>
      <c r="EA110" s="4"/>
      <c r="EB110" s="4"/>
      <c r="EC110" s="4"/>
      <c r="ED110" s="4"/>
      <c r="EE110" s="4"/>
      <c r="EF110" s="4"/>
      <c r="EG110" s="4"/>
      <c r="EH110" s="4"/>
      <c r="EI110" s="4"/>
      <c r="EJ110" s="4"/>
      <c r="EK110" s="4"/>
      <c r="EL110" s="4"/>
      <c r="EM110" s="4"/>
      <c r="EN110" s="4"/>
      <c r="EO110" s="4"/>
      <c r="EP110" s="4"/>
      <c r="EQ110" s="4"/>
      <c r="ER110" s="4"/>
      <c r="ES110" s="4"/>
      <c r="ET110" s="4"/>
      <c r="EU110" s="4"/>
      <c r="EV110" s="4"/>
      <c r="EW110" s="4"/>
      <c r="EX110" s="4"/>
      <c r="EY110" s="4"/>
      <c r="EZ110" s="4"/>
      <c r="FA110" s="4"/>
      <c r="FB110" s="4"/>
      <c r="FC110" s="4"/>
      <c r="FD110" s="4"/>
      <c r="FE110" s="4"/>
      <c r="FF110" s="4"/>
      <c r="FG110" s="4"/>
      <c r="FH110" s="4"/>
      <c r="FI110" s="4"/>
      <c r="FJ110" s="4"/>
      <c r="FK110" s="4"/>
      <c r="FL110" s="4"/>
      <c r="FM110" s="4"/>
      <c r="FN110" s="4"/>
      <c r="FO110" s="4"/>
      <c r="FP110" s="4"/>
      <c r="FQ110" s="4"/>
      <c r="FR110" s="4"/>
      <c r="FS110" s="4"/>
      <c r="FT110" s="4"/>
      <c r="FU110" s="4"/>
      <c r="FV110" s="4"/>
      <c r="FW110" s="4"/>
      <c r="FX110" s="4"/>
      <c r="FY110" s="4"/>
      <c r="FZ110" s="4"/>
      <c r="GA110" s="4"/>
      <c r="GB110" s="4"/>
      <c r="GC110" s="4"/>
      <c r="GD110" s="4"/>
      <c r="GE110" s="4"/>
      <c r="GF110" s="4"/>
      <c r="GG110" s="4"/>
      <c r="GH110" s="4"/>
      <c r="GI110" s="4"/>
      <c r="GJ110" s="4"/>
      <c r="GK110" s="4"/>
      <c r="GL110" s="4"/>
      <c r="GM110" s="4"/>
      <c r="GN110" s="4"/>
      <c r="GO110" s="4"/>
      <c r="GP110" s="4"/>
      <c r="GQ110" s="4"/>
      <c r="GR110" s="4"/>
      <c r="GS110" s="4"/>
      <c r="GT110" s="4"/>
      <c r="GU110" s="4"/>
      <c r="GV110" s="4"/>
      <c r="GW110" s="4"/>
      <c r="GX110" s="4"/>
      <c r="GY110" s="4"/>
      <c r="GZ110" s="4"/>
      <c r="HA110" s="4"/>
      <c r="HB110" s="4"/>
      <c r="HC110" s="4"/>
      <c r="HD110" s="4"/>
      <c r="HE110" s="4"/>
      <c r="HF110" s="4"/>
      <c r="HG110" s="4"/>
      <c r="HH110" s="4"/>
      <c r="HI110" s="4"/>
      <c r="HJ110" s="4"/>
      <c r="HK110" s="4"/>
      <c r="HL110" s="4"/>
      <c r="HM110" s="4"/>
      <c r="HN110" s="4"/>
      <c r="HO110" s="4"/>
      <c r="HP110" s="4"/>
      <c r="HQ110" s="4"/>
      <c r="HR110" s="4"/>
      <c r="HS110" s="4"/>
      <c r="HT110" s="4"/>
      <c r="HU110" s="4"/>
      <c r="HV110" s="4"/>
      <c r="HW110" s="4"/>
      <c r="HX110" s="4"/>
      <c r="HY110" s="4"/>
      <c r="HZ110" s="4"/>
      <c r="IA110" s="4"/>
      <c r="IB110" s="4"/>
      <c r="IC110" s="4"/>
      <c r="ID110" s="4"/>
      <c r="IE110" s="4"/>
      <c r="IF110" s="4"/>
      <c r="IG110" s="4"/>
      <c r="IH110" s="4"/>
      <c r="II110" s="4"/>
      <c r="IJ110" s="4"/>
      <c r="IK110" s="4"/>
      <c r="IL110" s="4"/>
      <c r="IM110" s="4"/>
      <c r="IN110" s="4"/>
      <c r="IO110" s="4"/>
      <c r="IP110" s="4"/>
      <c r="IQ110" s="4"/>
      <c r="IR110" s="4"/>
      <c r="IS110" s="4"/>
      <c r="IT110" s="4"/>
      <c r="IU110" s="4"/>
      <c r="IV110" s="4"/>
      <c r="IW110" s="4"/>
      <c r="IX110" s="4"/>
      <c r="IY110" s="4"/>
      <c r="IZ110" s="4"/>
      <c r="JA110" s="4"/>
      <c r="JB110" s="4"/>
      <c r="JC110" s="4"/>
      <c r="JD110" s="4"/>
      <c r="JE110" s="4"/>
      <c r="JF110" s="4"/>
      <c r="JG110" s="4"/>
      <c r="JH110" s="4"/>
      <c r="JI110" s="4"/>
      <c r="JJ110" s="4"/>
      <c r="JK110" s="4"/>
      <c r="JL110" s="4"/>
      <c r="JM110" s="4"/>
      <c r="JN110" s="4"/>
      <c r="JO110" s="4"/>
      <c r="JP110" s="4"/>
      <c r="JQ110" s="4"/>
      <c r="JR110" s="4"/>
      <c r="JS110" s="4"/>
      <c r="JT110" s="4"/>
      <c r="JU110" s="4"/>
      <c r="JV110" s="4"/>
      <c r="JW110" s="4"/>
      <c r="JX110" s="4"/>
      <c r="JY110" s="4"/>
      <c r="JZ110" s="4"/>
      <c r="KA110" s="4"/>
      <c r="KB110" s="4"/>
      <c r="KC110" s="4"/>
      <c r="KD110" s="4"/>
      <c r="KE110" s="4"/>
      <c r="KF110" s="4"/>
      <c r="KG110" s="4"/>
      <c r="KH110" s="4"/>
      <c r="KI110" s="4"/>
      <c r="KJ110" s="4"/>
      <c r="KK110" s="4"/>
      <c r="KL110" s="4"/>
      <c r="KM110" s="4"/>
      <c r="KN110" s="4"/>
      <c r="KO110" s="4"/>
      <c r="KP110" s="4"/>
      <c r="KQ110" s="4"/>
      <c r="KR110" s="4"/>
      <c r="KS110" s="4"/>
      <c r="KT110" s="4"/>
      <c r="KU110" s="4"/>
      <c r="KV110" s="4"/>
      <c r="KW110" s="4"/>
      <c r="KX110" s="4"/>
      <c r="KY110" s="4"/>
      <c r="KZ110" s="4"/>
      <c r="LA110" s="4"/>
      <c r="LB110" s="4"/>
      <c r="LC110" s="4"/>
      <c r="LD110" s="4"/>
      <c r="LE110" s="4"/>
      <c r="LF110" s="4"/>
      <c r="LG110" s="4"/>
      <c r="LH110" s="4"/>
      <c r="LI110" s="4"/>
      <c r="LJ110" s="4"/>
      <c r="LK110" s="4"/>
      <c r="LL110" s="4"/>
      <c r="LM110" s="4"/>
      <c r="LN110" s="4"/>
      <c r="LO110" s="4"/>
      <c r="LP110" s="4"/>
      <c r="LQ110" s="4"/>
      <c r="LR110" s="4"/>
      <c r="LS110" s="4"/>
      <c r="LT110" s="4"/>
      <c r="LU110" s="4"/>
      <c r="LV110" s="4"/>
      <c r="LW110" s="4"/>
      <c r="LX110" s="4"/>
      <c r="LY110" s="4"/>
      <c r="LZ110" s="4"/>
      <c r="MA110" s="4"/>
      <c r="MB110" s="4"/>
      <c r="MC110" s="4"/>
      <c r="MD110" s="4"/>
      <c r="ME110" s="4"/>
      <c r="MF110" s="4"/>
      <c r="MG110" s="4"/>
      <c r="MH110" s="4"/>
      <c r="MI110" s="4"/>
      <c r="MJ110" s="4"/>
      <c r="MK110" s="4"/>
      <c r="ML110" s="4"/>
      <c r="MM110" s="4"/>
    </row>
    <row r="111" spans="1:351" s="8" customFormat="1" ht="15.75" customHeight="1" x14ac:dyDescent="0.3">
      <c r="A111" s="52" t="s">
        <v>24</v>
      </c>
      <c r="B111" s="126"/>
      <c r="C111" s="126"/>
      <c r="D111" s="142">
        <f>AVERAGE(F111:AK111)</f>
        <v>9.6570588235294116E-2</v>
      </c>
      <c r="E111" s="144">
        <f t="shared" si="10"/>
        <v>0.1</v>
      </c>
      <c r="F111" s="75"/>
      <c r="G111" s="75"/>
      <c r="H111" s="90">
        <v>7.0000000000000007E-2</v>
      </c>
      <c r="I111" s="91">
        <v>0.01</v>
      </c>
      <c r="J111" s="75"/>
      <c r="K111" s="75"/>
      <c r="L111" s="90">
        <v>0.14000000000000001</v>
      </c>
      <c r="M111" s="75"/>
      <c r="N111" s="92">
        <v>0.112</v>
      </c>
      <c r="O111" s="90">
        <v>0.14000000000000001</v>
      </c>
      <c r="P111" s="91">
        <v>4.2500000000000003E-2</v>
      </c>
      <c r="Q111" s="91">
        <v>0.1</v>
      </c>
      <c r="R111" s="90"/>
      <c r="S111" s="75"/>
      <c r="T111" s="90">
        <v>0.01</v>
      </c>
      <c r="U111" s="90">
        <v>0.12</v>
      </c>
      <c r="V111" s="90">
        <v>0.12</v>
      </c>
      <c r="W111" s="75"/>
      <c r="X111" s="90">
        <v>0.1</v>
      </c>
      <c r="Y111" s="90">
        <v>0.06</v>
      </c>
      <c r="Z111" s="91">
        <v>0.23599999999999999</v>
      </c>
      <c r="AA111" s="91">
        <v>0.12</v>
      </c>
      <c r="AB111" s="75"/>
      <c r="AC111" s="90">
        <v>0.05</v>
      </c>
      <c r="AD111" s="75"/>
      <c r="AE111" s="75"/>
      <c r="AF111" s="92">
        <v>6.1199999999999997E-2</v>
      </c>
      <c r="AG111" s="75"/>
      <c r="AH111" s="75"/>
      <c r="AI111" s="90">
        <v>0.15</v>
      </c>
      <c r="AJ111" s="75"/>
      <c r="AK111" s="75"/>
      <c r="AL111" s="78"/>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4"/>
      <c r="IA111" s="4"/>
      <c r="IB111" s="4"/>
      <c r="IC111" s="4"/>
      <c r="ID111" s="4"/>
      <c r="IE111" s="4"/>
      <c r="IF111" s="4"/>
      <c r="IG111" s="4"/>
      <c r="IH111" s="4"/>
      <c r="II111" s="4"/>
      <c r="IJ111" s="4"/>
      <c r="IK111" s="4"/>
      <c r="IL111" s="4"/>
      <c r="IM111" s="4"/>
      <c r="IN111" s="4"/>
      <c r="IO111" s="4"/>
      <c r="IP111" s="4"/>
      <c r="IQ111" s="4"/>
      <c r="IR111" s="4"/>
      <c r="IS111" s="4"/>
      <c r="IT111" s="4"/>
      <c r="IU111" s="4"/>
      <c r="IV111" s="4"/>
      <c r="IW111" s="4"/>
      <c r="IX111" s="4"/>
      <c r="IY111" s="4"/>
      <c r="IZ111" s="4"/>
      <c r="JA111" s="4"/>
      <c r="JB111" s="4"/>
      <c r="JC111" s="4"/>
      <c r="JD111" s="4"/>
      <c r="JE111" s="4"/>
      <c r="JF111" s="4"/>
      <c r="JG111" s="4"/>
      <c r="JH111" s="4"/>
      <c r="JI111" s="4"/>
      <c r="JJ111" s="4"/>
      <c r="JK111" s="4"/>
      <c r="JL111" s="4"/>
      <c r="JM111" s="4"/>
      <c r="JN111" s="4"/>
      <c r="JO111" s="4"/>
      <c r="JP111" s="4"/>
      <c r="JQ111" s="4"/>
      <c r="JR111" s="4"/>
      <c r="JS111" s="4"/>
      <c r="JT111" s="4"/>
      <c r="JU111" s="4"/>
      <c r="JV111" s="4"/>
      <c r="JW111" s="4"/>
      <c r="JX111" s="4"/>
      <c r="JY111" s="4"/>
      <c r="JZ111" s="4"/>
      <c r="KA111" s="4"/>
      <c r="KB111" s="4"/>
      <c r="KC111" s="4"/>
      <c r="KD111" s="4"/>
      <c r="KE111" s="4"/>
      <c r="KF111" s="4"/>
      <c r="KG111" s="4"/>
      <c r="KH111" s="4"/>
      <c r="KI111" s="4"/>
      <c r="KJ111" s="4"/>
      <c r="KK111" s="4"/>
      <c r="KL111" s="4"/>
      <c r="KM111" s="4"/>
      <c r="KN111" s="4"/>
      <c r="KO111" s="4"/>
      <c r="KP111" s="4"/>
      <c r="KQ111" s="4"/>
      <c r="KR111" s="4"/>
      <c r="KS111" s="4"/>
      <c r="KT111" s="4"/>
      <c r="KU111" s="4"/>
      <c r="KV111" s="4"/>
      <c r="KW111" s="4"/>
      <c r="KX111" s="4"/>
      <c r="KY111" s="4"/>
      <c r="KZ111" s="4"/>
      <c r="LA111" s="4"/>
      <c r="LB111" s="4"/>
      <c r="LC111" s="4"/>
      <c r="LD111" s="4"/>
      <c r="LE111" s="4"/>
      <c r="LF111" s="4"/>
      <c r="LG111" s="4"/>
      <c r="LH111" s="4"/>
      <c r="LI111" s="4"/>
      <c r="LJ111" s="4"/>
      <c r="LK111" s="4"/>
      <c r="LL111" s="4"/>
      <c r="LM111" s="4"/>
      <c r="LN111" s="4"/>
      <c r="LO111" s="4"/>
      <c r="LP111" s="4"/>
      <c r="LQ111" s="4"/>
      <c r="LR111" s="4"/>
      <c r="LS111" s="4"/>
      <c r="LT111" s="4"/>
      <c r="LU111" s="4"/>
      <c r="LV111" s="4"/>
      <c r="LW111" s="4"/>
      <c r="LX111" s="4"/>
      <c r="LY111" s="4"/>
      <c r="LZ111" s="4"/>
      <c r="MA111" s="4"/>
      <c r="MB111" s="4"/>
      <c r="MC111" s="4"/>
      <c r="MD111" s="4"/>
      <c r="ME111" s="4"/>
      <c r="MF111" s="4"/>
      <c r="MG111" s="4"/>
      <c r="MH111" s="4"/>
      <c r="MI111" s="4"/>
      <c r="MJ111" s="4"/>
      <c r="MK111" s="4"/>
      <c r="ML111" s="4"/>
      <c r="MM111" s="4"/>
    </row>
    <row r="112" spans="1:351" s="8" customFormat="1" ht="15" customHeight="1" x14ac:dyDescent="0.3">
      <c r="A112" s="52" t="s">
        <v>25</v>
      </c>
      <c r="B112" s="126"/>
      <c r="C112" s="126"/>
      <c r="D112" s="142">
        <f>AVERAGE(F112:AK112)</f>
        <v>6.142857142857143E-2</v>
      </c>
      <c r="E112" s="144">
        <f t="shared" si="10"/>
        <v>0.02</v>
      </c>
      <c r="F112" s="75"/>
      <c r="G112" s="75"/>
      <c r="H112" s="92">
        <v>1.7999999999999999E-2</v>
      </c>
      <c r="I112" s="75"/>
      <c r="J112" s="75"/>
      <c r="K112" s="75"/>
      <c r="L112" s="75"/>
      <c r="M112" s="75"/>
      <c r="N112" s="90"/>
      <c r="O112" s="90">
        <v>0.02</v>
      </c>
      <c r="P112" s="91">
        <v>3.2000000000000001E-2</v>
      </c>
      <c r="Q112" s="75"/>
      <c r="R112" s="90">
        <v>0.06</v>
      </c>
      <c r="S112" s="75"/>
      <c r="T112" s="75">
        <v>0</v>
      </c>
      <c r="U112" s="75"/>
      <c r="V112" s="90">
        <v>0</v>
      </c>
      <c r="W112" s="75"/>
      <c r="X112" s="75"/>
      <c r="Y112" s="75"/>
      <c r="Z112" s="75"/>
      <c r="AA112" s="75"/>
      <c r="AB112" s="75"/>
      <c r="AC112" s="75"/>
      <c r="AD112" s="75"/>
      <c r="AE112" s="75"/>
      <c r="AF112" s="75"/>
      <c r="AG112" s="75"/>
      <c r="AH112" s="90">
        <v>0.3</v>
      </c>
      <c r="AI112" s="75"/>
      <c r="AJ112" s="75"/>
      <c r="AK112" s="75"/>
      <c r="AL112" s="78"/>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4"/>
      <c r="IA112" s="4"/>
      <c r="IB112" s="4"/>
      <c r="IC112" s="4"/>
      <c r="ID112" s="4"/>
      <c r="IE112" s="4"/>
      <c r="IF112" s="4"/>
      <c r="IG112" s="4"/>
      <c r="IH112" s="4"/>
      <c r="II112" s="4"/>
      <c r="IJ112" s="4"/>
      <c r="IK112" s="4"/>
      <c r="IL112" s="4"/>
      <c r="IM112" s="4"/>
      <c r="IN112" s="4"/>
      <c r="IO112" s="4"/>
      <c r="IP112" s="4"/>
      <c r="IQ112" s="4"/>
      <c r="IR112" s="4"/>
      <c r="IS112" s="4"/>
      <c r="IT112" s="4"/>
      <c r="IU112" s="4"/>
      <c r="IV112" s="4"/>
      <c r="IW112" s="4"/>
      <c r="IX112" s="4"/>
      <c r="IY112" s="4"/>
      <c r="IZ112" s="4"/>
      <c r="JA112" s="4"/>
      <c r="JB112" s="4"/>
      <c r="JC112" s="4"/>
      <c r="JD112" s="4"/>
      <c r="JE112" s="4"/>
      <c r="JF112" s="4"/>
      <c r="JG112" s="4"/>
      <c r="JH112" s="4"/>
      <c r="JI112" s="4"/>
      <c r="JJ112" s="4"/>
      <c r="JK112" s="4"/>
      <c r="JL112" s="4"/>
      <c r="JM112" s="4"/>
      <c r="JN112" s="4"/>
      <c r="JO112" s="4"/>
      <c r="JP112" s="4"/>
      <c r="JQ112" s="4"/>
      <c r="JR112" s="4"/>
      <c r="JS112" s="4"/>
      <c r="JT112" s="4"/>
      <c r="JU112" s="4"/>
      <c r="JV112" s="4"/>
      <c r="JW112" s="4"/>
      <c r="JX112" s="4"/>
      <c r="JY112" s="4"/>
      <c r="JZ112" s="4"/>
      <c r="KA112" s="4"/>
      <c r="KB112" s="4"/>
      <c r="KC112" s="4"/>
      <c r="KD112" s="4"/>
      <c r="KE112" s="4"/>
      <c r="KF112" s="4"/>
      <c r="KG112" s="4"/>
      <c r="KH112" s="4"/>
      <c r="KI112" s="4"/>
      <c r="KJ112" s="4"/>
      <c r="KK112" s="4"/>
      <c r="KL112" s="4"/>
      <c r="KM112" s="4"/>
      <c r="KN112" s="4"/>
      <c r="KO112" s="4"/>
      <c r="KP112" s="4"/>
      <c r="KQ112" s="4"/>
      <c r="KR112" s="4"/>
      <c r="KS112" s="4"/>
      <c r="KT112" s="4"/>
      <c r="KU112" s="4"/>
      <c r="KV112" s="4"/>
      <c r="KW112" s="4"/>
      <c r="KX112" s="4"/>
      <c r="KY112" s="4"/>
      <c r="KZ112" s="4"/>
      <c r="LA112" s="4"/>
      <c r="LB112" s="4"/>
      <c r="LC112" s="4"/>
      <c r="LD112" s="4"/>
      <c r="LE112" s="4"/>
      <c r="LF112" s="4"/>
      <c r="LG112" s="4"/>
      <c r="LH112" s="4"/>
      <c r="LI112" s="4"/>
      <c r="LJ112" s="4"/>
      <c r="LK112" s="4"/>
      <c r="LL112" s="4"/>
      <c r="LM112" s="4"/>
      <c r="LN112" s="4"/>
      <c r="LO112" s="4"/>
      <c r="LP112" s="4"/>
      <c r="LQ112" s="4"/>
      <c r="LR112" s="4"/>
      <c r="LS112" s="4"/>
      <c r="LT112" s="4"/>
      <c r="LU112" s="4"/>
      <c r="LV112" s="4"/>
      <c r="LW112" s="4"/>
      <c r="LX112" s="4"/>
      <c r="LY112" s="4"/>
      <c r="LZ112" s="4"/>
      <c r="MA112" s="4"/>
      <c r="MB112" s="4"/>
      <c r="MC112" s="4"/>
      <c r="MD112" s="4"/>
      <c r="ME112" s="4"/>
      <c r="MF112" s="4"/>
      <c r="MG112" s="4"/>
      <c r="MH112" s="4"/>
      <c r="MI112" s="4"/>
      <c r="MJ112" s="4"/>
      <c r="MK112" s="4"/>
      <c r="ML112" s="4"/>
      <c r="MM112" s="4"/>
    </row>
    <row r="113" spans="1:351" s="8" customFormat="1" ht="15.75" customHeight="1" x14ac:dyDescent="0.3">
      <c r="A113" s="53" t="s">
        <v>68</v>
      </c>
      <c r="B113" s="126"/>
      <c r="C113" s="126"/>
      <c r="D113" s="142"/>
      <c r="E113" s="144">
        <f t="shared" si="10"/>
        <v>5.5E-2</v>
      </c>
      <c r="F113" s="91">
        <f t="shared" ref="F113:AJ113" si="12">SUM(F111:F112)</f>
        <v>0</v>
      </c>
      <c r="G113" s="91">
        <f t="shared" si="12"/>
        <v>0</v>
      </c>
      <c r="H113" s="91">
        <f t="shared" si="12"/>
        <v>8.8000000000000009E-2</v>
      </c>
      <c r="I113" s="91">
        <f t="shared" si="12"/>
        <v>0.01</v>
      </c>
      <c r="J113" s="91">
        <f t="shared" si="12"/>
        <v>0</v>
      </c>
      <c r="K113" s="91">
        <f t="shared" si="12"/>
        <v>0</v>
      </c>
      <c r="L113" s="91">
        <f t="shared" si="12"/>
        <v>0.14000000000000001</v>
      </c>
      <c r="M113" s="91">
        <f t="shared" si="12"/>
        <v>0</v>
      </c>
      <c r="N113" s="91">
        <f t="shared" si="12"/>
        <v>0.112</v>
      </c>
      <c r="O113" s="91">
        <f t="shared" si="12"/>
        <v>0.16</v>
      </c>
      <c r="P113" s="91">
        <f t="shared" si="12"/>
        <v>7.4500000000000011E-2</v>
      </c>
      <c r="Q113" s="91">
        <f t="shared" si="12"/>
        <v>0.1</v>
      </c>
      <c r="R113" s="105">
        <f t="shared" si="12"/>
        <v>0.06</v>
      </c>
      <c r="S113" s="91">
        <f t="shared" si="12"/>
        <v>0</v>
      </c>
      <c r="T113" s="91">
        <f t="shared" si="12"/>
        <v>0.01</v>
      </c>
      <c r="U113" s="91">
        <f t="shared" si="12"/>
        <v>0.12</v>
      </c>
      <c r="V113" s="91">
        <f t="shared" si="12"/>
        <v>0.12</v>
      </c>
      <c r="W113" s="91">
        <f t="shared" si="12"/>
        <v>0</v>
      </c>
      <c r="X113" s="91">
        <f t="shared" si="12"/>
        <v>0.1</v>
      </c>
      <c r="Y113" s="91">
        <f t="shared" si="12"/>
        <v>0.06</v>
      </c>
      <c r="Z113" s="91">
        <f t="shared" si="12"/>
        <v>0.23599999999999999</v>
      </c>
      <c r="AA113" s="91">
        <f t="shared" si="12"/>
        <v>0.12</v>
      </c>
      <c r="AB113" s="91">
        <f t="shared" si="12"/>
        <v>0</v>
      </c>
      <c r="AC113" s="91">
        <f t="shared" si="12"/>
        <v>0.05</v>
      </c>
      <c r="AD113" s="91">
        <f t="shared" si="12"/>
        <v>0</v>
      </c>
      <c r="AE113" s="91">
        <f t="shared" si="12"/>
        <v>0</v>
      </c>
      <c r="AF113" s="91">
        <f t="shared" si="12"/>
        <v>6.1199999999999997E-2</v>
      </c>
      <c r="AG113" s="91">
        <f t="shared" si="12"/>
        <v>0</v>
      </c>
      <c r="AH113" s="91">
        <f t="shared" si="12"/>
        <v>0.3</v>
      </c>
      <c r="AI113" s="91">
        <f t="shared" si="12"/>
        <v>0.15</v>
      </c>
      <c r="AJ113" s="91">
        <f t="shared" si="12"/>
        <v>0</v>
      </c>
      <c r="AK113" s="91">
        <f>SUM(AK111:AK112)</f>
        <v>0</v>
      </c>
      <c r="AL113" s="78"/>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c r="EI113" s="4"/>
      <c r="EJ113" s="4"/>
      <c r="EK113" s="4"/>
      <c r="EL113" s="4"/>
      <c r="EM113" s="4"/>
      <c r="EN113" s="4"/>
      <c r="EO113" s="4"/>
      <c r="EP113" s="4"/>
      <c r="EQ113" s="4"/>
      <c r="ER113" s="4"/>
      <c r="ES113" s="4"/>
      <c r="ET113" s="4"/>
      <c r="EU113" s="4"/>
      <c r="EV113" s="4"/>
      <c r="EW113" s="4"/>
      <c r="EX113" s="4"/>
      <c r="EY113" s="4"/>
      <c r="EZ113" s="4"/>
      <c r="FA113" s="4"/>
      <c r="FB113" s="4"/>
      <c r="FC113" s="4"/>
      <c r="FD113" s="4"/>
      <c r="FE113" s="4"/>
      <c r="FF113" s="4"/>
      <c r="FG113" s="4"/>
      <c r="FH113" s="4"/>
      <c r="FI113" s="4"/>
      <c r="FJ113" s="4"/>
      <c r="FK113" s="4"/>
      <c r="FL113" s="4"/>
      <c r="FM113" s="4"/>
      <c r="FN113" s="4"/>
      <c r="FO113" s="4"/>
      <c r="FP113" s="4"/>
      <c r="FQ113" s="4"/>
      <c r="FR113" s="4"/>
      <c r="FS113" s="4"/>
      <c r="FT113" s="4"/>
      <c r="FU113" s="4"/>
      <c r="FV113" s="4"/>
      <c r="FW113" s="4"/>
      <c r="FX113" s="4"/>
      <c r="FY113" s="4"/>
      <c r="FZ113" s="4"/>
      <c r="GA113" s="4"/>
      <c r="GB113" s="4"/>
      <c r="GC113" s="4"/>
      <c r="GD113" s="4"/>
      <c r="GE113" s="4"/>
      <c r="GF113" s="4"/>
      <c r="GG113" s="4"/>
      <c r="GH113" s="4"/>
      <c r="GI113" s="4"/>
      <c r="GJ113" s="4"/>
      <c r="GK113" s="4"/>
      <c r="GL113" s="4"/>
      <c r="GM113" s="4"/>
      <c r="GN113" s="4"/>
      <c r="GO113" s="4"/>
      <c r="GP113" s="4"/>
      <c r="GQ113" s="4"/>
      <c r="GR113" s="4"/>
      <c r="GS113" s="4"/>
      <c r="GT113" s="4"/>
      <c r="GU113" s="4"/>
      <c r="GV113" s="4"/>
      <c r="GW113" s="4"/>
      <c r="GX113" s="4"/>
      <c r="GY113" s="4"/>
      <c r="GZ113" s="4"/>
      <c r="HA113" s="4"/>
      <c r="HB113" s="4"/>
      <c r="HC113" s="4"/>
      <c r="HD113" s="4"/>
      <c r="HE113" s="4"/>
      <c r="HF113" s="4"/>
      <c r="HG113" s="4"/>
      <c r="HH113" s="4"/>
      <c r="HI113" s="4"/>
      <c r="HJ113" s="4"/>
      <c r="HK113" s="4"/>
      <c r="HL113" s="4"/>
      <c r="HM113" s="4"/>
      <c r="HN113" s="4"/>
      <c r="HO113" s="4"/>
      <c r="HP113" s="4"/>
      <c r="HQ113" s="4"/>
      <c r="HR113" s="4"/>
      <c r="HS113" s="4"/>
      <c r="HT113" s="4"/>
      <c r="HU113" s="4"/>
      <c r="HV113" s="4"/>
      <c r="HW113" s="4"/>
      <c r="HX113" s="4"/>
      <c r="HY113" s="4"/>
      <c r="HZ113" s="4"/>
      <c r="IA113" s="4"/>
      <c r="IB113" s="4"/>
      <c r="IC113" s="4"/>
      <c r="ID113" s="4"/>
      <c r="IE113" s="4"/>
      <c r="IF113" s="4"/>
      <c r="IG113" s="4"/>
      <c r="IH113" s="4"/>
      <c r="II113" s="4"/>
      <c r="IJ113" s="4"/>
      <c r="IK113" s="4"/>
      <c r="IL113" s="4"/>
      <c r="IM113" s="4"/>
      <c r="IN113" s="4"/>
      <c r="IO113" s="4"/>
      <c r="IP113" s="4"/>
      <c r="IQ113" s="4"/>
      <c r="IR113" s="4"/>
      <c r="IS113" s="4"/>
      <c r="IT113" s="4"/>
      <c r="IU113" s="4"/>
      <c r="IV113" s="4"/>
      <c r="IW113" s="4"/>
      <c r="IX113" s="4"/>
      <c r="IY113" s="4"/>
      <c r="IZ113" s="4"/>
      <c r="JA113" s="4"/>
      <c r="JB113" s="4"/>
      <c r="JC113" s="4"/>
      <c r="JD113" s="4"/>
      <c r="JE113" s="4"/>
      <c r="JF113" s="4"/>
      <c r="JG113" s="4"/>
      <c r="JH113" s="4"/>
      <c r="JI113" s="4"/>
      <c r="JJ113" s="4"/>
      <c r="JK113" s="4"/>
      <c r="JL113" s="4"/>
      <c r="JM113" s="4"/>
      <c r="JN113" s="4"/>
      <c r="JO113" s="4"/>
      <c r="JP113" s="4"/>
      <c r="JQ113" s="4"/>
      <c r="JR113" s="4"/>
      <c r="JS113" s="4"/>
      <c r="JT113" s="4"/>
      <c r="JU113" s="4"/>
      <c r="JV113" s="4"/>
      <c r="JW113" s="4"/>
      <c r="JX113" s="4"/>
      <c r="JY113" s="4"/>
      <c r="JZ113" s="4"/>
      <c r="KA113" s="4"/>
      <c r="KB113" s="4"/>
      <c r="KC113" s="4"/>
      <c r="KD113" s="4"/>
      <c r="KE113" s="4"/>
      <c r="KF113" s="4"/>
      <c r="KG113" s="4"/>
      <c r="KH113" s="4"/>
      <c r="KI113" s="4"/>
      <c r="KJ113" s="4"/>
      <c r="KK113" s="4"/>
      <c r="KL113" s="4"/>
      <c r="KM113" s="4"/>
      <c r="KN113" s="4"/>
      <c r="KO113" s="4"/>
      <c r="KP113" s="4"/>
      <c r="KQ113" s="4"/>
      <c r="KR113" s="4"/>
      <c r="KS113" s="4"/>
      <c r="KT113" s="4"/>
      <c r="KU113" s="4"/>
      <c r="KV113" s="4"/>
      <c r="KW113" s="4"/>
      <c r="KX113" s="4"/>
      <c r="KY113" s="4"/>
      <c r="KZ113" s="4"/>
      <c r="LA113" s="4"/>
      <c r="LB113" s="4"/>
      <c r="LC113" s="4"/>
      <c r="LD113" s="4"/>
      <c r="LE113" s="4"/>
      <c r="LF113" s="4"/>
      <c r="LG113" s="4"/>
      <c r="LH113" s="4"/>
      <c r="LI113" s="4"/>
      <c r="LJ113" s="4"/>
      <c r="LK113" s="4"/>
      <c r="LL113" s="4"/>
      <c r="LM113" s="4"/>
      <c r="LN113" s="4"/>
      <c r="LO113" s="4"/>
      <c r="LP113" s="4"/>
      <c r="LQ113" s="4"/>
      <c r="LR113" s="4"/>
      <c r="LS113" s="4"/>
      <c r="LT113" s="4"/>
      <c r="LU113" s="4"/>
      <c r="LV113" s="4"/>
      <c r="LW113" s="4"/>
      <c r="LX113" s="4"/>
      <c r="LY113" s="4"/>
      <c r="LZ113" s="4"/>
      <c r="MA113" s="4"/>
      <c r="MB113" s="4"/>
      <c r="MC113" s="4"/>
      <c r="MD113" s="4"/>
      <c r="ME113" s="4"/>
      <c r="MF113" s="4"/>
      <c r="MG113" s="4"/>
      <c r="MH113" s="4"/>
      <c r="MI113" s="4"/>
      <c r="MJ113" s="4"/>
      <c r="MK113" s="4"/>
      <c r="ML113" s="4"/>
      <c r="MM113" s="4"/>
    </row>
    <row r="114" spans="1:351" s="8" customFormat="1" ht="16.5" customHeight="1" x14ac:dyDescent="0.3">
      <c r="A114" s="52" t="s">
        <v>26</v>
      </c>
      <c r="B114" s="126"/>
      <c r="C114" s="126"/>
      <c r="D114" s="142">
        <f>AVERAGE(F114:AK114)</f>
        <v>0.24375862068965512</v>
      </c>
      <c r="E114" s="144">
        <f t="shared" si="10"/>
        <v>0.19600000000000001</v>
      </c>
      <c r="F114" s="90">
        <v>0.15</v>
      </c>
      <c r="G114" s="75"/>
      <c r="H114" s="90">
        <v>0.11</v>
      </c>
      <c r="I114" s="91">
        <v>0.47</v>
      </c>
      <c r="J114" s="75"/>
      <c r="K114" s="75"/>
      <c r="L114" s="90">
        <v>0.2</v>
      </c>
      <c r="M114" s="90">
        <v>0.5</v>
      </c>
      <c r="N114" s="92">
        <v>0.19600000000000001</v>
      </c>
      <c r="O114" s="90">
        <v>0.09</v>
      </c>
      <c r="P114" s="91">
        <v>6.0699999999999997E-2</v>
      </c>
      <c r="Q114" s="91">
        <v>0.8</v>
      </c>
      <c r="R114" s="90">
        <v>0.17</v>
      </c>
      <c r="S114" s="91">
        <v>0.34200000000000003</v>
      </c>
      <c r="T114" s="90">
        <v>0.73</v>
      </c>
      <c r="U114" s="90">
        <v>0.13</v>
      </c>
      <c r="V114" s="90">
        <v>0.17</v>
      </c>
      <c r="W114" s="90">
        <v>0.34</v>
      </c>
      <c r="X114" s="90">
        <v>0.21</v>
      </c>
      <c r="Y114" s="90">
        <v>0.27</v>
      </c>
      <c r="Z114" s="92">
        <v>9.4E-2</v>
      </c>
      <c r="AA114" s="91">
        <v>0.32</v>
      </c>
      <c r="AB114" s="90">
        <v>0.47</v>
      </c>
      <c r="AC114" s="90">
        <v>0.12</v>
      </c>
      <c r="AD114" s="90">
        <v>0.02</v>
      </c>
      <c r="AE114" s="90">
        <v>0.09</v>
      </c>
      <c r="AF114" s="92">
        <v>7.6300000000000007E-2</v>
      </c>
      <c r="AG114" s="91">
        <v>0.2</v>
      </c>
      <c r="AH114" s="90">
        <v>0.05</v>
      </c>
      <c r="AI114" s="90">
        <v>0.1</v>
      </c>
      <c r="AJ114" s="90">
        <v>0.39</v>
      </c>
      <c r="AK114" s="91">
        <v>0.2</v>
      </c>
      <c r="AL114" s="78"/>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c r="EI114" s="4"/>
      <c r="EJ114" s="4"/>
      <c r="EK114" s="4"/>
      <c r="EL114" s="4"/>
      <c r="EM114" s="4"/>
      <c r="EN114" s="4"/>
      <c r="EO114" s="4"/>
      <c r="EP114" s="4"/>
      <c r="EQ114" s="4"/>
      <c r="ER114" s="4"/>
      <c r="ES114" s="4"/>
      <c r="ET114" s="4"/>
      <c r="EU114" s="4"/>
      <c r="EV114" s="4"/>
      <c r="EW114" s="4"/>
      <c r="EX114" s="4"/>
      <c r="EY114" s="4"/>
      <c r="EZ114" s="4"/>
      <c r="FA114" s="4"/>
      <c r="FB114" s="4"/>
      <c r="FC114" s="4"/>
      <c r="FD114" s="4"/>
      <c r="FE114" s="4"/>
      <c r="FF114" s="4"/>
      <c r="FG114" s="4"/>
      <c r="FH114" s="4"/>
      <c r="FI114" s="4"/>
      <c r="FJ114" s="4"/>
      <c r="FK114" s="4"/>
      <c r="FL114" s="4"/>
      <c r="FM114" s="4"/>
      <c r="FN114" s="4"/>
      <c r="FO114" s="4"/>
      <c r="FP114" s="4"/>
      <c r="FQ114" s="4"/>
      <c r="FR114" s="4"/>
      <c r="FS114" s="4"/>
      <c r="FT114" s="4"/>
      <c r="FU114" s="4"/>
      <c r="FV114" s="4"/>
      <c r="FW114" s="4"/>
      <c r="FX114" s="4"/>
      <c r="FY114" s="4"/>
      <c r="FZ114" s="4"/>
      <c r="GA114" s="4"/>
      <c r="GB114" s="4"/>
      <c r="GC114" s="4"/>
      <c r="GD114" s="4"/>
      <c r="GE114" s="4"/>
      <c r="GF114" s="4"/>
      <c r="GG114" s="4"/>
      <c r="GH114" s="4"/>
      <c r="GI114" s="4"/>
      <c r="GJ114" s="4"/>
      <c r="GK114" s="4"/>
      <c r="GL114" s="4"/>
      <c r="GM114" s="4"/>
      <c r="GN114" s="4"/>
      <c r="GO114" s="4"/>
      <c r="GP114" s="4"/>
      <c r="GQ114" s="4"/>
      <c r="GR114" s="4"/>
      <c r="GS114" s="4"/>
      <c r="GT114" s="4"/>
      <c r="GU114" s="4"/>
      <c r="GV114" s="4"/>
      <c r="GW114" s="4"/>
      <c r="GX114" s="4"/>
      <c r="GY114" s="4"/>
      <c r="GZ114" s="4"/>
      <c r="HA114" s="4"/>
      <c r="HB114" s="4"/>
      <c r="HC114" s="4"/>
      <c r="HD114" s="4"/>
      <c r="HE114" s="4"/>
      <c r="HF114" s="4"/>
      <c r="HG114" s="4"/>
      <c r="HH114" s="4"/>
      <c r="HI114" s="4"/>
      <c r="HJ114" s="4"/>
      <c r="HK114" s="4"/>
      <c r="HL114" s="4"/>
      <c r="HM114" s="4"/>
      <c r="HN114" s="4"/>
      <c r="HO114" s="4"/>
      <c r="HP114" s="4"/>
      <c r="HQ114" s="4"/>
      <c r="HR114" s="4"/>
      <c r="HS114" s="4"/>
      <c r="HT114" s="4"/>
      <c r="HU114" s="4"/>
      <c r="HV114" s="4"/>
      <c r="HW114" s="4"/>
      <c r="HX114" s="4"/>
      <c r="HY114" s="4"/>
      <c r="HZ114" s="4"/>
      <c r="IA114" s="4"/>
      <c r="IB114" s="4"/>
      <c r="IC114" s="4"/>
      <c r="ID114" s="4"/>
      <c r="IE114" s="4"/>
      <c r="IF114" s="4"/>
      <c r="IG114" s="4"/>
      <c r="IH114" s="4"/>
      <c r="II114" s="4"/>
      <c r="IJ114" s="4"/>
      <c r="IK114" s="4"/>
      <c r="IL114" s="4"/>
      <c r="IM114" s="4"/>
      <c r="IN114" s="4"/>
      <c r="IO114" s="4"/>
      <c r="IP114" s="4"/>
      <c r="IQ114" s="4"/>
      <c r="IR114" s="4"/>
      <c r="IS114" s="4"/>
      <c r="IT114" s="4"/>
      <c r="IU114" s="4"/>
      <c r="IV114" s="4"/>
      <c r="IW114" s="4"/>
      <c r="IX114" s="4"/>
      <c r="IY114" s="4"/>
      <c r="IZ114" s="4"/>
      <c r="JA114" s="4"/>
      <c r="JB114" s="4"/>
      <c r="JC114" s="4"/>
      <c r="JD114" s="4"/>
      <c r="JE114" s="4"/>
      <c r="JF114" s="4"/>
      <c r="JG114" s="4"/>
      <c r="JH114" s="4"/>
      <c r="JI114" s="4"/>
      <c r="JJ114" s="4"/>
      <c r="JK114" s="4"/>
      <c r="JL114" s="4"/>
      <c r="JM114" s="4"/>
      <c r="JN114" s="4"/>
      <c r="JO114" s="4"/>
      <c r="JP114" s="4"/>
      <c r="JQ114" s="4"/>
      <c r="JR114" s="4"/>
      <c r="JS114" s="4"/>
      <c r="JT114" s="4"/>
      <c r="JU114" s="4"/>
      <c r="JV114" s="4"/>
      <c r="JW114" s="4"/>
      <c r="JX114" s="4"/>
      <c r="JY114" s="4"/>
      <c r="JZ114" s="4"/>
      <c r="KA114" s="4"/>
      <c r="KB114" s="4"/>
      <c r="KC114" s="4"/>
      <c r="KD114" s="4"/>
      <c r="KE114" s="4"/>
      <c r="KF114" s="4"/>
      <c r="KG114" s="4"/>
      <c r="KH114" s="4"/>
      <c r="KI114" s="4"/>
      <c r="KJ114" s="4"/>
      <c r="KK114" s="4"/>
      <c r="KL114" s="4"/>
      <c r="KM114" s="4"/>
      <c r="KN114" s="4"/>
      <c r="KO114" s="4"/>
      <c r="KP114" s="4"/>
      <c r="KQ114" s="4"/>
      <c r="KR114" s="4"/>
      <c r="KS114" s="4"/>
      <c r="KT114" s="4"/>
      <c r="KU114" s="4"/>
      <c r="KV114" s="4"/>
      <c r="KW114" s="4"/>
      <c r="KX114" s="4"/>
      <c r="KY114" s="4"/>
      <c r="KZ114" s="4"/>
      <c r="LA114" s="4"/>
      <c r="LB114" s="4"/>
      <c r="LC114" s="4"/>
      <c r="LD114" s="4"/>
      <c r="LE114" s="4"/>
      <c r="LF114" s="4"/>
      <c r="LG114" s="4"/>
      <c r="LH114" s="4"/>
      <c r="LI114" s="4"/>
      <c r="LJ114" s="4"/>
      <c r="LK114" s="4"/>
      <c r="LL114" s="4"/>
      <c r="LM114" s="4"/>
      <c r="LN114" s="4"/>
      <c r="LO114" s="4"/>
      <c r="LP114" s="4"/>
      <c r="LQ114" s="4"/>
      <c r="LR114" s="4"/>
      <c r="LS114" s="4"/>
      <c r="LT114" s="4"/>
      <c r="LU114" s="4"/>
      <c r="LV114" s="4"/>
      <c r="LW114" s="4"/>
      <c r="LX114" s="4"/>
      <c r="LY114" s="4"/>
      <c r="LZ114" s="4"/>
      <c r="MA114" s="4"/>
      <c r="MB114" s="4"/>
      <c r="MC114" s="4"/>
      <c r="MD114" s="4"/>
      <c r="ME114" s="4"/>
      <c r="MF114" s="4"/>
      <c r="MG114" s="4"/>
      <c r="MH114" s="4"/>
      <c r="MI114" s="4"/>
      <c r="MJ114" s="4"/>
      <c r="MK114" s="4"/>
      <c r="ML114" s="4"/>
      <c r="MM114" s="4"/>
    </row>
    <row r="115" spans="1:351" s="8" customFormat="1" x14ac:dyDescent="0.3">
      <c r="A115" s="53" t="s">
        <v>66</v>
      </c>
      <c r="B115" s="126"/>
      <c r="C115" s="126"/>
      <c r="D115" s="104"/>
      <c r="E115" s="144"/>
      <c r="F115" s="90"/>
      <c r="G115" s="90"/>
      <c r="H115" s="90">
        <f t="shared" ref="G115:AK115" si="13">H110+H113+H114</f>
        <v>1</v>
      </c>
      <c r="I115" s="90">
        <f t="shared" si="13"/>
        <v>1</v>
      </c>
      <c r="J115" s="90">
        <f t="shared" si="13"/>
        <v>0</v>
      </c>
      <c r="K115" s="90">
        <f t="shared" si="13"/>
        <v>0</v>
      </c>
      <c r="L115" s="90">
        <f t="shared" si="13"/>
        <v>1</v>
      </c>
      <c r="M115" s="90">
        <f t="shared" si="13"/>
        <v>1</v>
      </c>
      <c r="N115" s="90">
        <f t="shared" si="13"/>
        <v>1</v>
      </c>
      <c r="O115" s="90">
        <f t="shared" si="13"/>
        <v>1</v>
      </c>
      <c r="P115" s="90">
        <f t="shared" si="13"/>
        <v>1</v>
      </c>
      <c r="Q115" s="90">
        <f t="shared" si="13"/>
        <v>1</v>
      </c>
      <c r="R115" s="127"/>
      <c r="S115" s="90">
        <f t="shared" si="13"/>
        <v>1</v>
      </c>
      <c r="T115" s="90">
        <f t="shared" si="13"/>
        <v>1</v>
      </c>
      <c r="U115" s="90">
        <f t="shared" si="13"/>
        <v>1</v>
      </c>
      <c r="V115" s="90">
        <f t="shared" si="13"/>
        <v>1</v>
      </c>
      <c r="W115" s="90">
        <f t="shared" si="13"/>
        <v>1</v>
      </c>
      <c r="X115" s="90">
        <f t="shared" si="13"/>
        <v>0.99999999999999989</v>
      </c>
      <c r="Y115" s="90">
        <f t="shared" si="13"/>
        <v>1</v>
      </c>
      <c r="Z115" s="90">
        <f t="shared" si="13"/>
        <v>0.99999999999999989</v>
      </c>
      <c r="AA115" s="90">
        <f t="shared" si="13"/>
        <v>1</v>
      </c>
      <c r="AB115" s="90">
        <f t="shared" si="13"/>
        <v>1</v>
      </c>
      <c r="AC115" s="90">
        <f t="shared" si="13"/>
        <v>1</v>
      </c>
      <c r="AD115" s="90">
        <f t="shared" si="13"/>
        <v>1</v>
      </c>
      <c r="AE115" s="127"/>
      <c r="AF115" s="90">
        <f t="shared" si="13"/>
        <v>0.99950000000000017</v>
      </c>
      <c r="AG115" s="90">
        <f t="shared" si="13"/>
        <v>1</v>
      </c>
      <c r="AH115" s="90">
        <f t="shared" si="13"/>
        <v>1</v>
      </c>
      <c r="AI115" s="127"/>
      <c r="AJ115" s="90">
        <f t="shared" si="13"/>
        <v>1</v>
      </c>
      <c r="AK115" s="90">
        <f t="shared" si="13"/>
        <v>1</v>
      </c>
      <c r="AL115" s="78"/>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c r="CW115" s="4"/>
      <c r="CX115" s="4"/>
      <c r="CY115" s="4"/>
      <c r="CZ115" s="4"/>
      <c r="DA115" s="4"/>
      <c r="DB115" s="4"/>
      <c r="DC115" s="4"/>
      <c r="DD115" s="4"/>
      <c r="DE115" s="4"/>
      <c r="DF115" s="4"/>
      <c r="DG115" s="4"/>
      <c r="DH115" s="4"/>
      <c r="DI115" s="4"/>
      <c r="DJ115" s="4"/>
      <c r="DK115" s="4"/>
      <c r="DL115" s="4"/>
      <c r="DM115" s="4"/>
      <c r="DN115" s="4"/>
      <c r="DO115" s="4"/>
      <c r="DP115" s="4"/>
      <c r="DQ115" s="4"/>
      <c r="DR115" s="4"/>
      <c r="DS115" s="4"/>
      <c r="DT115" s="4"/>
      <c r="DU115" s="4"/>
      <c r="DV115" s="4"/>
      <c r="DW115" s="4"/>
      <c r="DX115" s="4"/>
      <c r="DY115" s="4"/>
      <c r="DZ115" s="4"/>
      <c r="EA115" s="4"/>
      <c r="EB115" s="4"/>
      <c r="EC115" s="4"/>
      <c r="ED115" s="4"/>
      <c r="EE115" s="4"/>
      <c r="EF115" s="4"/>
      <c r="EG115" s="4"/>
      <c r="EH115" s="4"/>
      <c r="EI115" s="4"/>
      <c r="EJ115" s="4"/>
      <c r="EK115" s="4"/>
      <c r="EL115" s="4"/>
      <c r="EM115" s="4"/>
      <c r="EN115" s="4"/>
      <c r="EO115" s="4"/>
      <c r="EP115" s="4"/>
      <c r="EQ115" s="4"/>
      <c r="ER115" s="4"/>
      <c r="ES115" s="4"/>
      <c r="ET115" s="4"/>
      <c r="EU115" s="4"/>
      <c r="EV115" s="4"/>
      <c r="EW115" s="4"/>
      <c r="EX115" s="4"/>
      <c r="EY115" s="4"/>
      <c r="EZ115" s="4"/>
      <c r="FA115" s="4"/>
      <c r="FB115" s="4"/>
      <c r="FC115" s="4"/>
      <c r="FD115" s="4"/>
      <c r="FE115" s="4"/>
      <c r="FF115" s="4"/>
      <c r="FG115" s="4"/>
      <c r="FH115" s="4"/>
      <c r="FI115" s="4"/>
      <c r="FJ115" s="4"/>
      <c r="FK115" s="4"/>
      <c r="FL115" s="4"/>
      <c r="FM115" s="4"/>
      <c r="FN115" s="4"/>
      <c r="FO115" s="4"/>
      <c r="FP115" s="4"/>
      <c r="FQ115" s="4"/>
      <c r="FR115" s="4"/>
      <c r="FS115" s="4"/>
      <c r="FT115" s="4"/>
      <c r="FU115" s="4"/>
      <c r="FV115" s="4"/>
      <c r="FW115" s="4"/>
      <c r="FX115" s="4"/>
      <c r="FY115" s="4"/>
      <c r="FZ115" s="4"/>
      <c r="GA115" s="4"/>
      <c r="GB115" s="4"/>
      <c r="GC115" s="4"/>
      <c r="GD115" s="4"/>
      <c r="GE115" s="4"/>
      <c r="GF115" s="4"/>
      <c r="GG115" s="4"/>
      <c r="GH115" s="4"/>
      <c r="GI115" s="4"/>
      <c r="GJ115" s="4"/>
      <c r="GK115" s="4"/>
      <c r="GL115" s="4"/>
      <c r="GM115" s="4"/>
      <c r="GN115" s="4"/>
      <c r="GO115" s="4"/>
      <c r="GP115" s="4"/>
      <c r="GQ115" s="4"/>
      <c r="GR115" s="4"/>
      <c r="GS115" s="4"/>
      <c r="GT115" s="4"/>
      <c r="GU115" s="4"/>
      <c r="GV115" s="4"/>
      <c r="GW115" s="4"/>
      <c r="GX115" s="4"/>
      <c r="GY115" s="4"/>
      <c r="GZ115" s="4"/>
      <c r="HA115" s="4"/>
      <c r="HB115" s="4"/>
      <c r="HC115" s="4"/>
      <c r="HD115" s="4"/>
      <c r="HE115" s="4"/>
      <c r="HF115" s="4"/>
      <c r="HG115" s="4"/>
      <c r="HH115" s="4"/>
      <c r="HI115" s="4"/>
      <c r="HJ115" s="4"/>
      <c r="HK115" s="4"/>
      <c r="HL115" s="4"/>
      <c r="HM115" s="4"/>
      <c r="HN115" s="4"/>
      <c r="HO115" s="4"/>
      <c r="HP115" s="4"/>
      <c r="HQ115" s="4"/>
      <c r="HR115" s="4"/>
      <c r="HS115" s="4"/>
      <c r="HT115" s="4"/>
      <c r="HU115" s="4"/>
      <c r="HV115" s="4"/>
      <c r="HW115" s="4"/>
      <c r="HX115" s="4"/>
      <c r="HY115" s="4"/>
      <c r="HZ115" s="4"/>
      <c r="IA115" s="4"/>
      <c r="IB115" s="4"/>
      <c r="IC115" s="4"/>
      <c r="ID115" s="4"/>
      <c r="IE115" s="4"/>
      <c r="IF115" s="4"/>
      <c r="IG115" s="4"/>
      <c r="IH115" s="4"/>
      <c r="II115" s="4"/>
      <c r="IJ115" s="4"/>
      <c r="IK115" s="4"/>
      <c r="IL115" s="4"/>
      <c r="IM115" s="4"/>
      <c r="IN115" s="4"/>
      <c r="IO115" s="4"/>
      <c r="IP115" s="4"/>
      <c r="IQ115" s="4"/>
      <c r="IR115" s="4"/>
      <c r="IS115" s="4"/>
      <c r="IT115" s="4"/>
      <c r="IU115" s="4"/>
      <c r="IV115" s="4"/>
      <c r="IW115" s="4"/>
      <c r="IX115" s="4"/>
      <c r="IY115" s="4"/>
      <c r="IZ115" s="4"/>
      <c r="JA115" s="4"/>
      <c r="JB115" s="4"/>
      <c r="JC115" s="4"/>
      <c r="JD115" s="4"/>
      <c r="JE115" s="4"/>
      <c r="JF115" s="4"/>
      <c r="JG115" s="4"/>
      <c r="JH115" s="4"/>
      <c r="JI115" s="4"/>
      <c r="JJ115" s="4"/>
      <c r="JK115" s="4"/>
      <c r="JL115" s="4"/>
      <c r="JM115" s="4"/>
      <c r="JN115" s="4"/>
      <c r="JO115" s="4"/>
      <c r="JP115" s="4"/>
      <c r="JQ115" s="4"/>
      <c r="JR115" s="4"/>
      <c r="JS115" s="4"/>
      <c r="JT115" s="4"/>
      <c r="JU115" s="4"/>
      <c r="JV115" s="4"/>
      <c r="JW115" s="4"/>
      <c r="JX115" s="4"/>
      <c r="JY115" s="4"/>
      <c r="JZ115" s="4"/>
      <c r="KA115" s="4"/>
      <c r="KB115" s="4"/>
      <c r="KC115" s="4"/>
      <c r="KD115" s="4"/>
      <c r="KE115" s="4"/>
      <c r="KF115" s="4"/>
      <c r="KG115" s="4"/>
      <c r="KH115" s="4"/>
      <c r="KI115" s="4"/>
      <c r="KJ115" s="4"/>
      <c r="KK115" s="4"/>
      <c r="KL115" s="4"/>
      <c r="KM115" s="4"/>
      <c r="KN115" s="4"/>
      <c r="KO115" s="4"/>
      <c r="KP115" s="4"/>
      <c r="KQ115" s="4"/>
      <c r="KR115" s="4"/>
      <c r="KS115" s="4"/>
      <c r="KT115" s="4"/>
      <c r="KU115" s="4"/>
      <c r="KV115" s="4"/>
      <c r="KW115" s="4"/>
      <c r="KX115" s="4"/>
      <c r="KY115" s="4"/>
      <c r="KZ115" s="4"/>
      <c r="LA115" s="4"/>
      <c r="LB115" s="4"/>
      <c r="LC115" s="4"/>
      <c r="LD115" s="4"/>
      <c r="LE115" s="4"/>
      <c r="LF115" s="4"/>
      <c r="LG115" s="4"/>
      <c r="LH115" s="4"/>
      <c r="LI115" s="4"/>
      <c r="LJ115" s="4"/>
      <c r="LK115" s="4"/>
      <c r="LL115" s="4"/>
      <c r="LM115" s="4"/>
      <c r="LN115" s="4"/>
      <c r="LO115" s="4"/>
      <c r="LP115" s="4"/>
      <c r="LQ115" s="4"/>
      <c r="LR115" s="4"/>
      <c r="LS115" s="4"/>
      <c r="LT115" s="4"/>
      <c r="LU115" s="4"/>
      <c r="LV115" s="4"/>
      <c r="LW115" s="4"/>
      <c r="LX115" s="4"/>
      <c r="LY115" s="4"/>
      <c r="LZ115" s="4"/>
      <c r="MA115" s="4"/>
      <c r="MB115" s="4"/>
      <c r="MC115" s="4"/>
      <c r="MD115" s="4"/>
      <c r="ME115" s="4"/>
      <c r="MF115" s="4"/>
      <c r="MG115" s="4"/>
      <c r="MH115" s="4"/>
      <c r="MI115" s="4"/>
      <c r="MJ115" s="4"/>
      <c r="MK115" s="4"/>
      <c r="ML115" s="4"/>
      <c r="MM115" s="4"/>
    </row>
    <row r="116" spans="1:351" s="8" customFormat="1" ht="28.5" customHeight="1" x14ac:dyDescent="0.3">
      <c r="A116" s="43" t="s">
        <v>274</v>
      </c>
      <c r="B116" s="154"/>
      <c r="C116" s="154"/>
      <c r="D116" s="155">
        <f>AVERAGE(F116:AK116)</f>
        <v>29062.655172413793</v>
      </c>
      <c r="E116" s="149">
        <f t="shared" si="10"/>
        <v>17000</v>
      </c>
      <c r="F116" s="98">
        <v>12000</v>
      </c>
      <c r="G116" s="99">
        <v>27861</v>
      </c>
      <c r="H116" s="99">
        <v>27626</v>
      </c>
      <c r="I116" s="98">
        <v>9000</v>
      </c>
      <c r="J116" s="106">
        <v>6000</v>
      </c>
      <c r="K116" s="106">
        <v>53051</v>
      </c>
      <c r="L116" s="99">
        <v>26068</v>
      </c>
      <c r="M116" s="99">
        <v>11419</v>
      </c>
      <c r="N116" s="99">
        <v>16205</v>
      </c>
      <c r="O116" s="99">
        <v>22220</v>
      </c>
      <c r="P116" s="98">
        <v>102000</v>
      </c>
      <c r="Q116" s="98">
        <v>17000</v>
      </c>
      <c r="R116" s="99">
        <v>36700</v>
      </c>
      <c r="S116" s="98">
        <v>3523</v>
      </c>
      <c r="T116" s="99">
        <v>6000</v>
      </c>
      <c r="U116" s="99">
        <v>18897</v>
      </c>
      <c r="V116" s="99">
        <v>8000</v>
      </c>
      <c r="W116" s="75"/>
      <c r="X116" s="98">
        <v>77126</v>
      </c>
      <c r="Y116" s="99">
        <v>4833</v>
      </c>
      <c r="Z116" s="99">
        <v>7000</v>
      </c>
      <c r="AA116" s="99">
        <v>21250</v>
      </c>
      <c r="AB116" s="99">
        <v>3382</v>
      </c>
      <c r="AC116" s="99">
        <v>140000</v>
      </c>
      <c r="AD116" s="75"/>
      <c r="AE116" s="99">
        <v>3357</v>
      </c>
      <c r="AF116" s="99">
        <v>108239</v>
      </c>
      <c r="AG116" s="99">
        <v>1800</v>
      </c>
      <c r="AH116" s="98">
        <v>10000</v>
      </c>
      <c r="AI116" s="99">
        <v>24500</v>
      </c>
      <c r="AJ116" s="99">
        <v>37760</v>
      </c>
      <c r="AK116" s="75"/>
      <c r="AL116" s="78"/>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U116" s="4"/>
      <c r="EV116" s="4"/>
      <c r="EW116" s="4"/>
      <c r="EX116" s="4"/>
      <c r="EY116" s="4"/>
      <c r="EZ116" s="4"/>
      <c r="FA116" s="4"/>
      <c r="FB116" s="4"/>
      <c r="FC116" s="4"/>
      <c r="FD116" s="4"/>
      <c r="FE116" s="4"/>
      <c r="FF116" s="4"/>
      <c r="FG116" s="4"/>
      <c r="FH116" s="4"/>
      <c r="FI116" s="4"/>
      <c r="FJ116" s="4"/>
      <c r="FK116" s="4"/>
      <c r="FL116" s="4"/>
      <c r="FM116" s="4"/>
      <c r="FN116" s="4"/>
      <c r="FO116" s="4"/>
      <c r="FP116" s="4"/>
      <c r="FQ116" s="4"/>
      <c r="FR116" s="4"/>
      <c r="FS116" s="4"/>
      <c r="FT116" s="4"/>
      <c r="FU116" s="4"/>
      <c r="FV116" s="4"/>
      <c r="FW116" s="4"/>
      <c r="FX116" s="4"/>
      <c r="FY116" s="4"/>
      <c r="FZ116" s="4"/>
      <c r="GA116" s="4"/>
      <c r="GB116" s="4"/>
      <c r="GC116" s="4"/>
      <c r="GD116" s="4"/>
      <c r="GE116" s="4"/>
      <c r="GF116" s="4"/>
      <c r="GG116" s="4"/>
      <c r="GH116" s="4"/>
      <c r="GI116" s="4"/>
      <c r="GJ116" s="4"/>
      <c r="GK116" s="4"/>
      <c r="GL116" s="4"/>
      <c r="GM116" s="4"/>
      <c r="GN116" s="4"/>
      <c r="GO116" s="4"/>
      <c r="GP116" s="4"/>
      <c r="GQ116" s="4"/>
      <c r="GR116" s="4"/>
      <c r="GS116" s="4"/>
      <c r="GT116" s="4"/>
      <c r="GU116" s="4"/>
      <c r="GV116" s="4"/>
      <c r="GW116" s="4"/>
      <c r="GX116" s="4"/>
      <c r="GY116" s="4"/>
      <c r="GZ116" s="4"/>
      <c r="HA116" s="4"/>
      <c r="HB116" s="4"/>
      <c r="HC116" s="4"/>
      <c r="HD116" s="4"/>
      <c r="HE116" s="4"/>
      <c r="HF116" s="4"/>
      <c r="HG116" s="4"/>
      <c r="HH116" s="4"/>
      <c r="HI116" s="4"/>
      <c r="HJ116" s="4"/>
      <c r="HK116" s="4"/>
      <c r="HL116" s="4"/>
      <c r="HM116" s="4"/>
      <c r="HN116" s="4"/>
      <c r="HO116" s="4"/>
      <c r="HP116" s="4"/>
      <c r="HQ116" s="4"/>
      <c r="HR116" s="4"/>
      <c r="HS116" s="4"/>
      <c r="HT116" s="4"/>
      <c r="HU116" s="4"/>
      <c r="HV116" s="4"/>
      <c r="HW116" s="4"/>
      <c r="HX116" s="4"/>
      <c r="HY116" s="4"/>
      <c r="HZ116" s="4"/>
      <c r="IA116" s="4"/>
      <c r="IB116" s="4"/>
      <c r="IC116" s="4"/>
      <c r="ID116" s="4"/>
      <c r="IE116" s="4"/>
      <c r="IF116" s="4"/>
      <c r="IG116" s="4"/>
      <c r="IH116" s="4"/>
      <c r="II116" s="4"/>
      <c r="IJ116" s="4"/>
      <c r="IK116" s="4"/>
      <c r="IL116" s="4"/>
      <c r="IM116" s="4"/>
      <c r="IN116" s="4"/>
      <c r="IO116" s="4"/>
      <c r="IP116" s="4"/>
      <c r="IQ116" s="4"/>
      <c r="IR116" s="4"/>
      <c r="IS116" s="4"/>
      <c r="IT116" s="4"/>
      <c r="IU116" s="4"/>
      <c r="IV116" s="4"/>
      <c r="IW116" s="4"/>
      <c r="IX116" s="4"/>
      <c r="IY116" s="4"/>
      <c r="IZ116" s="4"/>
      <c r="JA116" s="4"/>
      <c r="JB116" s="4"/>
      <c r="JC116" s="4"/>
      <c r="JD116" s="4"/>
      <c r="JE116" s="4"/>
      <c r="JF116" s="4"/>
      <c r="JG116" s="4"/>
      <c r="JH116" s="4"/>
      <c r="JI116" s="4"/>
      <c r="JJ116" s="4"/>
      <c r="JK116" s="4"/>
      <c r="JL116" s="4"/>
      <c r="JM116" s="4"/>
      <c r="JN116" s="4"/>
      <c r="JO116" s="4"/>
      <c r="JP116" s="4"/>
      <c r="JQ116" s="4"/>
      <c r="JR116" s="4"/>
      <c r="JS116" s="4"/>
      <c r="JT116" s="4"/>
      <c r="JU116" s="4"/>
      <c r="JV116" s="4"/>
      <c r="JW116" s="4"/>
      <c r="JX116" s="4"/>
      <c r="JY116" s="4"/>
      <c r="JZ116" s="4"/>
      <c r="KA116" s="4"/>
      <c r="KB116" s="4"/>
      <c r="KC116" s="4"/>
      <c r="KD116" s="4"/>
      <c r="KE116" s="4"/>
      <c r="KF116" s="4"/>
      <c r="KG116" s="4"/>
      <c r="KH116" s="4"/>
      <c r="KI116" s="4"/>
      <c r="KJ116" s="4"/>
      <c r="KK116" s="4"/>
      <c r="KL116" s="4"/>
      <c r="KM116" s="4"/>
      <c r="KN116" s="4"/>
      <c r="KO116" s="4"/>
      <c r="KP116" s="4"/>
      <c r="KQ116" s="4"/>
      <c r="KR116" s="4"/>
      <c r="KS116" s="4"/>
      <c r="KT116" s="4"/>
      <c r="KU116" s="4"/>
      <c r="KV116" s="4"/>
      <c r="KW116" s="4"/>
      <c r="KX116" s="4"/>
      <c r="KY116" s="4"/>
      <c r="KZ116" s="4"/>
      <c r="LA116" s="4"/>
      <c r="LB116" s="4"/>
      <c r="LC116" s="4"/>
      <c r="LD116" s="4"/>
      <c r="LE116" s="4"/>
      <c r="LF116" s="4"/>
      <c r="LG116" s="4"/>
      <c r="LH116" s="4"/>
      <c r="LI116" s="4"/>
      <c r="LJ116" s="4"/>
      <c r="LK116" s="4"/>
      <c r="LL116" s="4"/>
      <c r="LM116" s="4"/>
      <c r="LN116" s="4"/>
      <c r="LO116" s="4"/>
      <c r="LP116" s="4"/>
      <c r="LQ116" s="4"/>
      <c r="LR116" s="4"/>
      <c r="LS116" s="4"/>
      <c r="LT116" s="4"/>
      <c r="LU116" s="4"/>
      <c r="LV116" s="4"/>
      <c r="LW116" s="4"/>
      <c r="LX116" s="4"/>
      <c r="LY116" s="4"/>
      <c r="LZ116" s="4"/>
      <c r="MA116" s="4"/>
      <c r="MB116" s="4"/>
      <c r="MC116" s="4"/>
      <c r="MD116" s="4"/>
      <c r="ME116" s="4"/>
      <c r="MF116" s="4"/>
      <c r="MG116" s="4"/>
      <c r="MH116" s="4"/>
      <c r="MI116" s="4"/>
      <c r="MJ116" s="4"/>
      <c r="MK116" s="4"/>
      <c r="ML116" s="4"/>
      <c r="MM116" s="4"/>
    </row>
    <row r="117" spans="1:351" s="8" customFormat="1" ht="27.75" customHeight="1" x14ac:dyDescent="0.3">
      <c r="A117" s="43" t="s">
        <v>275</v>
      </c>
      <c r="B117" s="154"/>
      <c r="C117" s="154"/>
      <c r="D117" s="155">
        <f>AVERAGE(F117:AK117)</f>
        <v>273110.76148148149</v>
      </c>
      <c r="E117" s="149">
        <f t="shared" si="10"/>
        <v>121800</v>
      </c>
      <c r="F117" s="98">
        <v>10000</v>
      </c>
      <c r="G117" s="99">
        <v>41954</v>
      </c>
      <c r="H117" s="99">
        <v>51935</v>
      </c>
      <c r="I117" s="98">
        <v>119000</v>
      </c>
      <c r="J117" s="100">
        <v>143229.56</v>
      </c>
      <c r="K117" s="106">
        <v>-41551</v>
      </c>
      <c r="L117" s="99">
        <v>209773</v>
      </c>
      <c r="M117" s="99">
        <v>128574</v>
      </c>
      <c r="N117" s="99">
        <v>110597</v>
      </c>
      <c r="O117" s="99">
        <v>229214</v>
      </c>
      <c r="P117" s="98">
        <v>1766000</v>
      </c>
      <c r="Q117" s="98">
        <v>45000</v>
      </c>
      <c r="R117" s="99">
        <v>153698</v>
      </c>
      <c r="S117" s="98">
        <v>81447</v>
      </c>
      <c r="T117" s="99">
        <v>25000</v>
      </c>
      <c r="U117" s="99">
        <v>223000</v>
      </c>
      <c r="V117" s="99">
        <v>143000</v>
      </c>
      <c r="W117" s="75"/>
      <c r="X117" s="98">
        <v>78310</v>
      </c>
      <c r="Y117" s="99">
        <v>25000</v>
      </c>
      <c r="Z117" s="99">
        <v>134072</v>
      </c>
      <c r="AA117" s="99">
        <v>121800</v>
      </c>
      <c r="AB117" s="99">
        <v>70193</v>
      </c>
      <c r="AC117" s="99">
        <v>529000</v>
      </c>
      <c r="AD117" s="75"/>
      <c r="AE117" s="75"/>
      <c r="AF117" s="99">
        <v>1682336</v>
      </c>
      <c r="AG117" s="75"/>
      <c r="AH117" s="98">
        <v>70000</v>
      </c>
      <c r="AI117" s="99">
        <v>263048</v>
      </c>
      <c r="AJ117" s="99">
        <v>960361</v>
      </c>
      <c r="AK117" s="75"/>
      <c r="AL117" s="78"/>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c r="CW117" s="4"/>
      <c r="CX117" s="4"/>
      <c r="CY117" s="4"/>
      <c r="CZ117" s="4"/>
      <c r="DA117" s="4"/>
      <c r="DB117" s="4"/>
      <c r="DC117" s="4"/>
      <c r="DD117" s="4"/>
      <c r="DE117" s="4"/>
      <c r="DF117" s="4"/>
      <c r="DG117" s="4"/>
      <c r="DH117" s="4"/>
      <c r="DI117" s="4"/>
      <c r="DJ117" s="4"/>
      <c r="DK117" s="4"/>
      <c r="DL117" s="4"/>
      <c r="DM117" s="4"/>
      <c r="DN117" s="4"/>
      <c r="DO117" s="4"/>
      <c r="DP117" s="4"/>
      <c r="DQ117" s="4"/>
      <c r="DR117" s="4"/>
      <c r="DS117" s="4"/>
      <c r="DT117" s="4"/>
      <c r="DU117" s="4"/>
      <c r="DV117" s="4"/>
      <c r="DW117" s="4"/>
      <c r="DX117" s="4"/>
      <c r="DY117" s="4"/>
      <c r="DZ117" s="4"/>
      <c r="EA117" s="4"/>
      <c r="EB117" s="4"/>
      <c r="EC117" s="4"/>
      <c r="ED117" s="4"/>
      <c r="EE117" s="4"/>
      <c r="EF117" s="4"/>
      <c r="EG117" s="4"/>
      <c r="EH117" s="4"/>
      <c r="EI117" s="4"/>
      <c r="EJ117" s="4"/>
      <c r="EK117" s="4"/>
      <c r="EL117" s="4"/>
      <c r="EM117" s="4"/>
      <c r="EN117" s="4"/>
      <c r="EO117" s="4"/>
      <c r="EP117" s="4"/>
      <c r="EQ117" s="4"/>
      <c r="ER117" s="4"/>
      <c r="ES117" s="4"/>
      <c r="ET117" s="4"/>
      <c r="EU117" s="4"/>
      <c r="EV117" s="4"/>
      <c r="EW117" s="4"/>
      <c r="EX117" s="4"/>
      <c r="EY117" s="4"/>
      <c r="EZ117" s="4"/>
      <c r="FA117" s="4"/>
      <c r="FB117" s="4"/>
      <c r="FC117" s="4"/>
      <c r="FD117" s="4"/>
      <c r="FE117" s="4"/>
      <c r="FF117" s="4"/>
      <c r="FG117" s="4"/>
      <c r="FH117" s="4"/>
      <c r="FI117" s="4"/>
      <c r="FJ117" s="4"/>
      <c r="FK117" s="4"/>
      <c r="FL117" s="4"/>
      <c r="FM117" s="4"/>
      <c r="FN117" s="4"/>
      <c r="FO117" s="4"/>
      <c r="FP117" s="4"/>
      <c r="FQ117" s="4"/>
      <c r="FR117" s="4"/>
      <c r="FS117" s="4"/>
      <c r="FT117" s="4"/>
      <c r="FU117" s="4"/>
      <c r="FV117" s="4"/>
      <c r="FW117" s="4"/>
      <c r="FX117" s="4"/>
      <c r="FY117" s="4"/>
      <c r="FZ117" s="4"/>
      <c r="GA117" s="4"/>
      <c r="GB117" s="4"/>
      <c r="GC117" s="4"/>
      <c r="GD117" s="4"/>
      <c r="GE117" s="4"/>
      <c r="GF117" s="4"/>
      <c r="GG117" s="4"/>
      <c r="GH117" s="4"/>
      <c r="GI117" s="4"/>
      <c r="GJ117" s="4"/>
      <c r="GK117" s="4"/>
      <c r="GL117" s="4"/>
      <c r="GM117" s="4"/>
      <c r="GN117" s="4"/>
      <c r="GO117" s="4"/>
      <c r="GP117" s="4"/>
      <c r="GQ117" s="4"/>
      <c r="GR117" s="4"/>
      <c r="GS117" s="4"/>
      <c r="GT117" s="4"/>
      <c r="GU117" s="4"/>
      <c r="GV117" s="4"/>
      <c r="GW117" s="4"/>
      <c r="GX117" s="4"/>
      <c r="GY117" s="4"/>
      <c r="GZ117" s="4"/>
      <c r="HA117" s="4"/>
      <c r="HB117" s="4"/>
      <c r="HC117" s="4"/>
      <c r="HD117" s="4"/>
      <c r="HE117" s="4"/>
      <c r="HF117" s="4"/>
      <c r="HG117" s="4"/>
      <c r="HH117" s="4"/>
      <c r="HI117" s="4"/>
      <c r="HJ117" s="4"/>
      <c r="HK117" s="4"/>
      <c r="HL117" s="4"/>
      <c r="HM117" s="4"/>
      <c r="HN117" s="4"/>
      <c r="HO117" s="4"/>
      <c r="HP117" s="4"/>
      <c r="HQ117" s="4"/>
      <c r="HR117" s="4"/>
      <c r="HS117" s="4"/>
      <c r="HT117" s="4"/>
      <c r="HU117" s="4"/>
      <c r="HV117" s="4"/>
      <c r="HW117" s="4"/>
      <c r="HX117" s="4"/>
      <c r="HY117" s="4"/>
      <c r="HZ117" s="4"/>
      <c r="IA117" s="4"/>
      <c r="IB117" s="4"/>
      <c r="IC117" s="4"/>
      <c r="ID117" s="4"/>
      <c r="IE117" s="4"/>
      <c r="IF117" s="4"/>
      <c r="IG117" s="4"/>
      <c r="IH117" s="4"/>
      <c r="II117" s="4"/>
      <c r="IJ117" s="4"/>
      <c r="IK117" s="4"/>
      <c r="IL117" s="4"/>
      <c r="IM117" s="4"/>
      <c r="IN117" s="4"/>
      <c r="IO117" s="4"/>
      <c r="IP117" s="4"/>
      <c r="IQ117" s="4"/>
      <c r="IR117" s="4"/>
      <c r="IS117" s="4"/>
      <c r="IT117" s="4"/>
      <c r="IU117" s="4"/>
      <c r="IV117" s="4"/>
      <c r="IW117" s="4"/>
      <c r="IX117" s="4"/>
      <c r="IY117" s="4"/>
      <c r="IZ117" s="4"/>
      <c r="JA117" s="4"/>
      <c r="JB117" s="4"/>
      <c r="JC117" s="4"/>
      <c r="JD117" s="4"/>
      <c r="JE117" s="4"/>
      <c r="JF117" s="4"/>
      <c r="JG117" s="4"/>
      <c r="JH117" s="4"/>
      <c r="JI117" s="4"/>
      <c r="JJ117" s="4"/>
      <c r="JK117" s="4"/>
      <c r="JL117" s="4"/>
      <c r="JM117" s="4"/>
      <c r="JN117" s="4"/>
      <c r="JO117" s="4"/>
      <c r="JP117" s="4"/>
      <c r="JQ117" s="4"/>
      <c r="JR117" s="4"/>
      <c r="JS117" s="4"/>
      <c r="JT117" s="4"/>
      <c r="JU117" s="4"/>
      <c r="JV117" s="4"/>
      <c r="JW117" s="4"/>
      <c r="JX117" s="4"/>
      <c r="JY117" s="4"/>
      <c r="JZ117" s="4"/>
      <c r="KA117" s="4"/>
      <c r="KB117" s="4"/>
      <c r="KC117" s="4"/>
      <c r="KD117" s="4"/>
      <c r="KE117" s="4"/>
      <c r="KF117" s="4"/>
      <c r="KG117" s="4"/>
      <c r="KH117" s="4"/>
      <c r="KI117" s="4"/>
      <c r="KJ117" s="4"/>
      <c r="KK117" s="4"/>
      <c r="KL117" s="4"/>
      <c r="KM117" s="4"/>
      <c r="KN117" s="4"/>
      <c r="KO117" s="4"/>
      <c r="KP117" s="4"/>
      <c r="KQ117" s="4"/>
      <c r="KR117" s="4"/>
      <c r="KS117" s="4"/>
      <c r="KT117" s="4"/>
      <c r="KU117" s="4"/>
      <c r="KV117" s="4"/>
      <c r="KW117" s="4"/>
      <c r="KX117" s="4"/>
      <c r="KY117" s="4"/>
      <c r="KZ117" s="4"/>
      <c r="LA117" s="4"/>
      <c r="LB117" s="4"/>
      <c r="LC117" s="4"/>
      <c r="LD117" s="4"/>
      <c r="LE117" s="4"/>
      <c r="LF117" s="4"/>
      <c r="LG117" s="4"/>
      <c r="LH117" s="4"/>
      <c r="LI117" s="4"/>
      <c r="LJ117" s="4"/>
      <c r="LK117" s="4"/>
      <c r="LL117" s="4"/>
      <c r="LM117" s="4"/>
      <c r="LN117" s="4"/>
      <c r="LO117" s="4"/>
      <c r="LP117" s="4"/>
      <c r="LQ117" s="4"/>
      <c r="LR117" s="4"/>
      <c r="LS117" s="4"/>
      <c r="LT117" s="4"/>
      <c r="LU117" s="4"/>
      <c r="LV117" s="4"/>
      <c r="LW117" s="4"/>
      <c r="LX117" s="4"/>
      <c r="LY117" s="4"/>
      <c r="LZ117" s="4"/>
      <c r="MA117" s="4"/>
      <c r="MB117" s="4"/>
      <c r="MC117" s="4"/>
      <c r="MD117" s="4"/>
      <c r="ME117" s="4"/>
      <c r="MF117" s="4"/>
      <c r="MG117" s="4"/>
      <c r="MH117" s="4"/>
      <c r="MI117" s="4"/>
      <c r="MJ117" s="4"/>
      <c r="MK117" s="4"/>
      <c r="ML117" s="4"/>
      <c r="MM117" s="4"/>
    </row>
    <row r="118" spans="1:351" s="8" customFormat="1" ht="15.75" customHeight="1" x14ac:dyDescent="0.3">
      <c r="A118" s="60" t="s">
        <v>27</v>
      </c>
      <c r="B118" s="63"/>
      <c r="C118" s="63"/>
      <c r="D118" s="63"/>
      <c r="E118" s="63"/>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7"/>
      <c r="AL118" s="78"/>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U118" s="4"/>
      <c r="EV118" s="4"/>
      <c r="EW118" s="4"/>
      <c r="EX118" s="4"/>
      <c r="EY118" s="4"/>
      <c r="EZ118" s="4"/>
      <c r="FA118" s="4"/>
      <c r="FB118" s="4"/>
      <c r="FC118" s="4"/>
      <c r="FD118" s="4"/>
      <c r="FE118" s="4"/>
      <c r="FF118" s="4"/>
      <c r="FG118" s="4"/>
      <c r="FH118" s="4"/>
      <c r="FI118" s="4"/>
      <c r="FJ118" s="4"/>
      <c r="FK118" s="4"/>
      <c r="FL118" s="4"/>
      <c r="FM118" s="4"/>
      <c r="FN118" s="4"/>
      <c r="FO118" s="4"/>
      <c r="FP118" s="4"/>
      <c r="FQ118" s="4"/>
      <c r="FR118" s="4"/>
      <c r="FS118" s="4"/>
      <c r="FT118" s="4"/>
      <c r="FU118" s="4"/>
      <c r="FV118" s="4"/>
      <c r="FW118" s="4"/>
      <c r="FX118" s="4"/>
      <c r="FY118" s="4"/>
      <c r="FZ118" s="4"/>
      <c r="GA118" s="4"/>
      <c r="GB118" s="4"/>
      <c r="GC118" s="4"/>
      <c r="GD118" s="4"/>
      <c r="GE118" s="4"/>
      <c r="GF118" s="4"/>
      <c r="GG118" s="4"/>
      <c r="GH118" s="4"/>
      <c r="GI118" s="4"/>
      <c r="GJ118" s="4"/>
      <c r="GK118" s="4"/>
      <c r="GL118" s="4"/>
      <c r="GM118" s="4"/>
      <c r="GN118" s="4"/>
      <c r="GO118" s="4"/>
      <c r="GP118" s="4"/>
      <c r="GQ118" s="4"/>
      <c r="GR118" s="4"/>
      <c r="GS118" s="4"/>
      <c r="GT118" s="4"/>
      <c r="GU118" s="4"/>
      <c r="GV118" s="4"/>
      <c r="GW118" s="4"/>
      <c r="GX118" s="4"/>
      <c r="GY118" s="4"/>
      <c r="GZ118" s="4"/>
      <c r="HA118" s="4"/>
      <c r="HB118" s="4"/>
      <c r="HC118" s="4"/>
      <c r="HD118" s="4"/>
      <c r="HE118" s="4"/>
      <c r="HF118" s="4"/>
      <c r="HG118" s="4"/>
      <c r="HH118" s="4"/>
      <c r="HI118" s="4"/>
      <c r="HJ118" s="4"/>
      <c r="HK118" s="4"/>
      <c r="HL118" s="4"/>
      <c r="HM118" s="4"/>
      <c r="HN118" s="4"/>
      <c r="HO118" s="4"/>
      <c r="HP118" s="4"/>
      <c r="HQ118" s="4"/>
      <c r="HR118" s="4"/>
      <c r="HS118" s="4"/>
      <c r="HT118" s="4"/>
      <c r="HU118" s="4"/>
      <c r="HV118" s="4"/>
      <c r="HW118" s="4"/>
      <c r="HX118" s="4"/>
      <c r="HY118" s="4"/>
      <c r="HZ118" s="4"/>
      <c r="IA118" s="4"/>
      <c r="IB118" s="4"/>
      <c r="IC118" s="4"/>
      <c r="ID118" s="4"/>
      <c r="IE118" s="4"/>
      <c r="IF118" s="4"/>
      <c r="IG118" s="4"/>
      <c r="IH118" s="4"/>
      <c r="II118" s="4"/>
      <c r="IJ118" s="4"/>
      <c r="IK118" s="4"/>
      <c r="IL118" s="4"/>
      <c r="IM118" s="4"/>
      <c r="IN118" s="4"/>
      <c r="IO118" s="4"/>
      <c r="IP118" s="4"/>
      <c r="IQ118" s="4"/>
      <c r="IR118" s="4"/>
      <c r="IS118" s="4"/>
      <c r="IT118" s="4"/>
      <c r="IU118" s="4"/>
      <c r="IV118" s="4"/>
      <c r="IW118" s="4"/>
      <c r="IX118" s="4"/>
      <c r="IY118" s="4"/>
      <c r="IZ118" s="4"/>
      <c r="JA118" s="4"/>
      <c r="JB118" s="4"/>
      <c r="JC118" s="4"/>
      <c r="JD118" s="4"/>
      <c r="JE118" s="4"/>
      <c r="JF118" s="4"/>
      <c r="JG118" s="4"/>
      <c r="JH118" s="4"/>
      <c r="JI118" s="4"/>
      <c r="JJ118" s="4"/>
      <c r="JK118" s="4"/>
      <c r="JL118" s="4"/>
      <c r="JM118" s="4"/>
      <c r="JN118" s="4"/>
      <c r="JO118" s="4"/>
      <c r="JP118" s="4"/>
      <c r="JQ118" s="4"/>
      <c r="JR118" s="4"/>
      <c r="JS118" s="4"/>
      <c r="JT118" s="4"/>
      <c r="JU118" s="4"/>
      <c r="JV118" s="4"/>
      <c r="JW118" s="4"/>
      <c r="JX118" s="4"/>
      <c r="JY118" s="4"/>
      <c r="JZ118" s="4"/>
      <c r="KA118" s="4"/>
      <c r="KB118" s="4"/>
      <c r="KC118" s="4"/>
      <c r="KD118" s="4"/>
      <c r="KE118" s="4"/>
      <c r="KF118" s="4"/>
      <c r="KG118" s="4"/>
      <c r="KH118" s="4"/>
      <c r="KI118" s="4"/>
      <c r="KJ118" s="4"/>
      <c r="KK118" s="4"/>
      <c r="KL118" s="4"/>
      <c r="KM118" s="4"/>
      <c r="KN118" s="4"/>
      <c r="KO118" s="4"/>
      <c r="KP118" s="4"/>
      <c r="KQ118" s="4"/>
      <c r="KR118" s="4"/>
      <c r="KS118" s="4"/>
      <c r="KT118" s="4"/>
      <c r="KU118" s="4"/>
      <c r="KV118" s="4"/>
      <c r="KW118" s="4"/>
      <c r="KX118" s="4"/>
      <c r="KY118" s="4"/>
      <c r="KZ118" s="4"/>
      <c r="LA118" s="4"/>
      <c r="LB118" s="4"/>
      <c r="LC118" s="4"/>
      <c r="LD118" s="4"/>
      <c r="LE118" s="4"/>
      <c r="LF118" s="4"/>
      <c r="LG118" s="4"/>
      <c r="LH118" s="4"/>
      <c r="LI118" s="4"/>
      <c r="LJ118" s="4"/>
      <c r="LK118" s="4"/>
      <c r="LL118" s="4"/>
      <c r="LM118" s="4"/>
      <c r="LN118" s="4"/>
      <c r="LO118" s="4"/>
      <c r="LP118" s="4"/>
      <c r="LQ118" s="4"/>
      <c r="LR118" s="4"/>
      <c r="LS118" s="4"/>
      <c r="LT118" s="4"/>
      <c r="LU118" s="4"/>
      <c r="LV118" s="4"/>
      <c r="LW118" s="4"/>
      <c r="LX118" s="4"/>
      <c r="LY118" s="4"/>
      <c r="LZ118" s="4"/>
      <c r="MA118" s="4"/>
      <c r="MB118" s="4"/>
      <c r="MC118" s="4"/>
      <c r="MD118" s="4"/>
      <c r="ME118" s="4"/>
      <c r="MF118" s="4"/>
      <c r="MG118" s="4"/>
      <c r="MH118" s="4"/>
      <c r="MI118" s="4"/>
      <c r="MJ118" s="4"/>
      <c r="MK118" s="4"/>
      <c r="ML118" s="4"/>
      <c r="MM118" s="4"/>
    </row>
    <row r="119" spans="1:351" s="8" customFormat="1" ht="52" x14ac:dyDescent="0.3">
      <c r="A119" s="9" t="s">
        <v>276</v>
      </c>
      <c r="B119" s="156"/>
      <c r="C119" s="51">
        <f>SUM(F119:AK119)</f>
        <v>1523</v>
      </c>
      <c r="D119" s="157">
        <f>AVERAGE(F119:AK119)</f>
        <v>54.392857142857146</v>
      </c>
      <c r="E119" s="157">
        <f>MEDIAN(F119:AK119)</f>
        <v>22.5</v>
      </c>
      <c r="F119" s="75">
        <v>7</v>
      </c>
      <c r="G119" s="75">
        <v>22</v>
      </c>
      <c r="H119" s="75">
        <v>28</v>
      </c>
      <c r="I119" s="75">
        <v>22</v>
      </c>
      <c r="J119" s="75">
        <v>22</v>
      </c>
      <c r="K119" s="81">
        <v>17</v>
      </c>
      <c r="L119" s="81">
        <v>7</v>
      </c>
      <c r="M119" s="85"/>
      <c r="N119" s="81">
        <v>23</v>
      </c>
      <c r="O119" s="81">
        <v>19</v>
      </c>
      <c r="P119" s="81">
        <v>34</v>
      </c>
      <c r="Q119" s="81">
        <v>200</v>
      </c>
      <c r="R119" s="81">
        <v>210</v>
      </c>
      <c r="S119" s="81">
        <v>7</v>
      </c>
      <c r="T119" s="81">
        <v>3</v>
      </c>
      <c r="U119" s="85">
        <v>53</v>
      </c>
      <c r="V119" s="81">
        <v>14</v>
      </c>
      <c r="W119" s="85"/>
      <c r="X119" s="75">
        <v>325</v>
      </c>
      <c r="Y119" s="81">
        <v>13</v>
      </c>
      <c r="Z119" s="81">
        <v>1</v>
      </c>
      <c r="AA119" s="81">
        <v>34</v>
      </c>
      <c r="AB119" s="85"/>
      <c r="AC119" s="81">
        <v>175</v>
      </c>
      <c r="AD119" s="85"/>
      <c r="AE119" s="81">
        <v>34</v>
      </c>
      <c r="AF119" s="81">
        <v>88</v>
      </c>
      <c r="AG119" s="81">
        <v>30</v>
      </c>
      <c r="AH119" s="107">
        <v>50</v>
      </c>
      <c r="AI119" s="81">
        <v>12</v>
      </c>
      <c r="AJ119" s="81">
        <v>65</v>
      </c>
      <c r="AK119" s="81">
        <v>8</v>
      </c>
      <c r="AL119" s="78"/>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U119" s="4"/>
      <c r="EV119" s="4"/>
      <c r="EW119" s="4"/>
      <c r="EX119" s="4"/>
      <c r="EY119" s="4"/>
      <c r="EZ119" s="4"/>
      <c r="FA119" s="4"/>
      <c r="FB119" s="4"/>
      <c r="FC119" s="4"/>
      <c r="FD119" s="4"/>
      <c r="FE119" s="4"/>
      <c r="FF119" s="4"/>
      <c r="FG119" s="4"/>
      <c r="FH119" s="4"/>
      <c r="FI119" s="4"/>
      <c r="FJ119" s="4"/>
      <c r="FK119" s="4"/>
      <c r="FL119" s="4"/>
      <c r="FM119" s="4"/>
      <c r="FN119" s="4"/>
      <c r="FO119" s="4"/>
      <c r="FP119" s="4"/>
      <c r="FQ119" s="4"/>
      <c r="FR119" s="4"/>
      <c r="FS119" s="4"/>
      <c r="FT119" s="4"/>
      <c r="FU119" s="4"/>
      <c r="FV119" s="4"/>
      <c r="FW119" s="4"/>
      <c r="FX119" s="4"/>
      <c r="FY119" s="4"/>
      <c r="FZ119" s="4"/>
      <c r="GA119" s="4"/>
      <c r="GB119" s="4"/>
      <c r="GC119" s="4"/>
      <c r="GD119" s="4"/>
      <c r="GE119" s="4"/>
      <c r="GF119" s="4"/>
      <c r="GG119" s="4"/>
      <c r="GH119" s="4"/>
      <c r="GI119" s="4"/>
      <c r="GJ119" s="4"/>
      <c r="GK119" s="4"/>
      <c r="GL119" s="4"/>
      <c r="GM119" s="4"/>
      <c r="GN119" s="4"/>
      <c r="GO119" s="4"/>
      <c r="GP119" s="4"/>
      <c r="GQ119" s="4"/>
      <c r="GR119" s="4"/>
      <c r="GS119" s="4"/>
      <c r="GT119" s="4"/>
      <c r="GU119" s="4"/>
      <c r="GV119" s="4"/>
      <c r="GW119" s="4"/>
      <c r="GX119" s="4"/>
      <c r="GY119" s="4"/>
      <c r="GZ119" s="4"/>
      <c r="HA119" s="4"/>
      <c r="HB119" s="4"/>
      <c r="HC119" s="4"/>
      <c r="HD119" s="4"/>
      <c r="HE119" s="4"/>
      <c r="HF119" s="4"/>
      <c r="HG119" s="4"/>
      <c r="HH119" s="4"/>
      <c r="HI119" s="4"/>
      <c r="HJ119" s="4"/>
      <c r="HK119" s="4"/>
      <c r="HL119" s="4"/>
      <c r="HM119" s="4"/>
      <c r="HN119" s="4"/>
      <c r="HO119" s="4"/>
      <c r="HP119" s="4"/>
      <c r="HQ119" s="4"/>
      <c r="HR119" s="4"/>
      <c r="HS119" s="4"/>
      <c r="HT119" s="4"/>
      <c r="HU119" s="4"/>
      <c r="HV119" s="4"/>
      <c r="HW119" s="4"/>
      <c r="HX119" s="4"/>
      <c r="HY119" s="4"/>
      <c r="HZ119" s="4"/>
      <c r="IA119" s="4"/>
      <c r="IB119" s="4"/>
      <c r="IC119" s="4"/>
      <c r="ID119" s="4"/>
      <c r="IE119" s="4"/>
      <c r="IF119" s="4"/>
      <c r="IG119" s="4"/>
      <c r="IH119" s="4"/>
      <c r="II119" s="4"/>
      <c r="IJ119" s="4"/>
      <c r="IK119" s="4"/>
      <c r="IL119" s="4"/>
      <c r="IM119" s="4"/>
      <c r="IN119" s="4"/>
      <c r="IO119" s="4"/>
      <c r="IP119" s="4"/>
      <c r="IQ119" s="4"/>
      <c r="IR119" s="4"/>
      <c r="IS119" s="4"/>
      <c r="IT119" s="4"/>
      <c r="IU119" s="4"/>
      <c r="IV119" s="4"/>
      <c r="IW119" s="4"/>
      <c r="IX119" s="4"/>
      <c r="IY119" s="4"/>
      <c r="IZ119" s="4"/>
      <c r="JA119" s="4"/>
      <c r="JB119" s="4"/>
      <c r="JC119" s="4"/>
      <c r="JD119" s="4"/>
      <c r="JE119" s="4"/>
      <c r="JF119" s="4"/>
      <c r="JG119" s="4"/>
      <c r="JH119" s="4"/>
      <c r="JI119" s="4"/>
      <c r="JJ119" s="4"/>
      <c r="JK119" s="4"/>
      <c r="JL119" s="4"/>
      <c r="JM119" s="4"/>
      <c r="JN119" s="4"/>
      <c r="JO119" s="4"/>
      <c r="JP119" s="4"/>
      <c r="JQ119" s="4"/>
      <c r="JR119" s="4"/>
      <c r="JS119" s="4"/>
      <c r="JT119" s="4"/>
      <c r="JU119" s="4"/>
      <c r="JV119" s="4"/>
      <c r="JW119" s="4"/>
      <c r="JX119" s="4"/>
      <c r="JY119" s="4"/>
      <c r="JZ119" s="4"/>
      <c r="KA119" s="4"/>
      <c r="KB119" s="4"/>
      <c r="KC119" s="4"/>
      <c r="KD119" s="4"/>
      <c r="KE119" s="4"/>
      <c r="KF119" s="4"/>
      <c r="KG119" s="4"/>
      <c r="KH119" s="4"/>
      <c r="KI119" s="4"/>
      <c r="KJ119" s="4"/>
      <c r="KK119" s="4"/>
      <c r="KL119" s="4"/>
      <c r="KM119" s="4"/>
      <c r="KN119" s="4"/>
      <c r="KO119" s="4"/>
      <c r="KP119" s="4"/>
      <c r="KQ119" s="4"/>
      <c r="KR119" s="4"/>
      <c r="KS119" s="4"/>
      <c r="KT119" s="4"/>
      <c r="KU119" s="4"/>
      <c r="KV119" s="4"/>
      <c r="KW119" s="4"/>
      <c r="KX119" s="4"/>
      <c r="KY119" s="4"/>
      <c r="KZ119" s="4"/>
      <c r="LA119" s="4"/>
      <c r="LB119" s="4"/>
      <c r="LC119" s="4"/>
      <c r="LD119" s="4"/>
      <c r="LE119" s="4"/>
      <c r="LF119" s="4"/>
      <c r="LG119" s="4"/>
      <c r="LH119" s="4"/>
      <c r="LI119" s="4"/>
      <c r="LJ119" s="4"/>
      <c r="LK119" s="4"/>
      <c r="LL119" s="4"/>
      <c r="LM119" s="4"/>
      <c r="LN119" s="4"/>
      <c r="LO119" s="4"/>
      <c r="LP119" s="4"/>
      <c r="LQ119" s="4"/>
      <c r="LR119" s="4"/>
      <c r="LS119" s="4"/>
      <c r="LT119" s="4"/>
      <c r="LU119" s="4"/>
      <c r="LV119" s="4"/>
      <c r="LW119" s="4"/>
      <c r="LX119" s="4"/>
      <c r="LY119" s="4"/>
      <c r="LZ119" s="4"/>
      <c r="MA119" s="4"/>
      <c r="MB119" s="4"/>
      <c r="MC119" s="4"/>
      <c r="MD119" s="4"/>
      <c r="ME119" s="4"/>
      <c r="MF119" s="4"/>
      <c r="MG119" s="4"/>
      <c r="MH119" s="4"/>
      <c r="MI119" s="4"/>
      <c r="MJ119" s="4"/>
      <c r="MK119" s="4"/>
      <c r="ML119" s="4"/>
      <c r="MM119" s="4"/>
    </row>
    <row r="120" spans="1:351" s="8" customFormat="1" ht="53.25" customHeight="1" x14ac:dyDescent="0.3">
      <c r="A120" s="9" t="s">
        <v>277</v>
      </c>
      <c r="B120" s="156"/>
      <c r="C120" s="149">
        <f>SUM(F120:AK120)</f>
        <v>69556013</v>
      </c>
      <c r="D120" s="149">
        <f>AVERAGE(F120:AK120)</f>
        <v>2576148.6296296297</v>
      </c>
      <c r="E120" s="149">
        <f>MEDIAN(F120:AK120)</f>
        <v>1300000</v>
      </c>
      <c r="F120" s="75"/>
      <c r="G120" s="108">
        <v>2076000</v>
      </c>
      <c r="H120" s="99">
        <v>1618818</v>
      </c>
      <c r="I120" s="99">
        <v>1800000</v>
      </c>
      <c r="J120" s="99">
        <v>877750</v>
      </c>
      <c r="K120" s="98">
        <v>1465150</v>
      </c>
      <c r="L120" s="99">
        <v>350000</v>
      </c>
      <c r="M120" s="85"/>
      <c r="N120" s="99">
        <v>911192</v>
      </c>
      <c r="O120" s="99">
        <v>714630</v>
      </c>
      <c r="P120" s="98">
        <v>3003000</v>
      </c>
      <c r="Q120" s="99">
        <v>4000000</v>
      </c>
      <c r="R120" s="98">
        <v>1120000</v>
      </c>
      <c r="S120" s="98">
        <v>239000</v>
      </c>
      <c r="T120" s="99">
        <v>21000</v>
      </c>
      <c r="U120" s="98">
        <v>2000000</v>
      </c>
      <c r="V120" s="106">
        <v>293500</v>
      </c>
      <c r="W120" s="85"/>
      <c r="X120" s="99">
        <v>9714580</v>
      </c>
      <c r="Y120" s="98">
        <v>1300000</v>
      </c>
      <c r="Z120" s="98">
        <v>35000</v>
      </c>
      <c r="AA120" s="98">
        <v>2816375</v>
      </c>
      <c r="AB120" s="85"/>
      <c r="AC120" s="98">
        <f>18162710+540872+781566</f>
        <v>19485148</v>
      </c>
      <c r="AD120" s="85"/>
      <c r="AE120" s="99">
        <v>2446850</v>
      </c>
      <c r="AF120" s="99">
        <v>5990920</v>
      </c>
      <c r="AG120" s="99">
        <v>500000</v>
      </c>
      <c r="AH120" s="98">
        <v>800000</v>
      </c>
      <c r="AI120" s="99">
        <v>981000</v>
      </c>
      <c r="AJ120" s="99">
        <v>4540800</v>
      </c>
      <c r="AK120" s="98">
        <v>455300</v>
      </c>
      <c r="AL120" s="78"/>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c r="EK120" s="4"/>
      <c r="EL120" s="4"/>
      <c r="EM120" s="4"/>
      <c r="EN120" s="4"/>
      <c r="EO120" s="4"/>
      <c r="EP120" s="4"/>
      <c r="EQ120" s="4"/>
      <c r="ER120" s="4"/>
      <c r="ES120" s="4"/>
      <c r="ET120" s="4"/>
      <c r="EU120" s="4"/>
      <c r="EV120" s="4"/>
      <c r="EW120" s="4"/>
      <c r="EX120" s="4"/>
      <c r="EY120" s="4"/>
      <c r="EZ120" s="4"/>
      <c r="FA120" s="4"/>
      <c r="FB120" s="4"/>
      <c r="FC120" s="4"/>
      <c r="FD120" s="4"/>
      <c r="FE120" s="4"/>
      <c r="FF120" s="4"/>
      <c r="FG120" s="4"/>
      <c r="FH120" s="4"/>
      <c r="FI120" s="4"/>
      <c r="FJ120" s="4"/>
      <c r="FK120" s="4"/>
      <c r="FL120" s="4"/>
      <c r="FM120" s="4"/>
      <c r="FN120" s="4"/>
      <c r="FO120" s="4"/>
      <c r="FP120" s="4"/>
      <c r="FQ120" s="4"/>
      <c r="FR120" s="4"/>
      <c r="FS120" s="4"/>
      <c r="FT120" s="4"/>
      <c r="FU120" s="4"/>
      <c r="FV120" s="4"/>
      <c r="FW120" s="4"/>
      <c r="FX120" s="4"/>
      <c r="FY120" s="4"/>
      <c r="FZ120" s="4"/>
      <c r="GA120" s="4"/>
      <c r="GB120" s="4"/>
      <c r="GC120" s="4"/>
      <c r="GD120" s="4"/>
      <c r="GE120" s="4"/>
      <c r="GF120" s="4"/>
      <c r="GG120" s="4"/>
      <c r="GH120" s="4"/>
      <c r="GI120" s="4"/>
      <c r="GJ120" s="4"/>
      <c r="GK120" s="4"/>
      <c r="GL120" s="4"/>
      <c r="GM120" s="4"/>
      <c r="GN120" s="4"/>
      <c r="GO120" s="4"/>
      <c r="GP120" s="4"/>
      <c r="GQ120" s="4"/>
      <c r="GR120" s="4"/>
      <c r="GS120" s="4"/>
      <c r="GT120" s="4"/>
      <c r="GU120" s="4"/>
      <c r="GV120" s="4"/>
      <c r="GW120" s="4"/>
      <c r="GX120" s="4"/>
      <c r="GY120" s="4"/>
      <c r="GZ120" s="4"/>
      <c r="HA120" s="4"/>
      <c r="HB120" s="4"/>
      <c r="HC120" s="4"/>
      <c r="HD120" s="4"/>
      <c r="HE120" s="4"/>
      <c r="HF120" s="4"/>
      <c r="HG120" s="4"/>
      <c r="HH120" s="4"/>
      <c r="HI120" s="4"/>
      <c r="HJ120" s="4"/>
      <c r="HK120" s="4"/>
      <c r="HL120" s="4"/>
      <c r="HM120" s="4"/>
      <c r="HN120" s="4"/>
      <c r="HO120" s="4"/>
      <c r="HP120" s="4"/>
      <c r="HQ120" s="4"/>
      <c r="HR120" s="4"/>
      <c r="HS120" s="4"/>
      <c r="HT120" s="4"/>
      <c r="HU120" s="4"/>
      <c r="HV120" s="4"/>
      <c r="HW120" s="4"/>
      <c r="HX120" s="4"/>
      <c r="HY120" s="4"/>
      <c r="HZ120" s="4"/>
      <c r="IA120" s="4"/>
      <c r="IB120" s="4"/>
      <c r="IC120" s="4"/>
      <c r="ID120" s="4"/>
      <c r="IE120" s="4"/>
      <c r="IF120" s="4"/>
      <c r="IG120" s="4"/>
      <c r="IH120" s="4"/>
      <c r="II120" s="4"/>
      <c r="IJ120" s="4"/>
      <c r="IK120" s="4"/>
      <c r="IL120" s="4"/>
      <c r="IM120" s="4"/>
      <c r="IN120" s="4"/>
      <c r="IO120" s="4"/>
      <c r="IP120" s="4"/>
      <c r="IQ120" s="4"/>
      <c r="IR120" s="4"/>
      <c r="IS120" s="4"/>
      <c r="IT120" s="4"/>
      <c r="IU120" s="4"/>
      <c r="IV120" s="4"/>
      <c r="IW120" s="4"/>
      <c r="IX120" s="4"/>
      <c r="IY120" s="4"/>
      <c r="IZ120" s="4"/>
      <c r="JA120" s="4"/>
      <c r="JB120" s="4"/>
      <c r="JC120" s="4"/>
      <c r="JD120" s="4"/>
      <c r="JE120" s="4"/>
      <c r="JF120" s="4"/>
      <c r="JG120" s="4"/>
      <c r="JH120" s="4"/>
      <c r="JI120" s="4"/>
      <c r="JJ120" s="4"/>
      <c r="JK120" s="4"/>
      <c r="JL120" s="4"/>
      <c r="JM120" s="4"/>
      <c r="JN120" s="4"/>
      <c r="JO120" s="4"/>
      <c r="JP120" s="4"/>
      <c r="JQ120" s="4"/>
      <c r="JR120" s="4"/>
      <c r="JS120" s="4"/>
      <c r="JT120" s="4"/>
      <c r="JU120" s="4"/>
      <c r="JV120" s="4"/>
      <c r="JW120" s="4"/>
      <c r="JX120" s="4"/>
      <c r="JY120" s="4"/>
      <c r="JZ120" s="4"/>
      <c r="KA120" s="4"/>
      <c r="KB120" s="4"/>
      <c r="KC120" s="4"/>
      <c r="KD120" s="4"/>
      <c r="KE120" s="4"/>
      <c r="KF120" s="4"/>
      <c r="KG120" s="4"/>
      <c r="KH120" s="4"/>
      <c r="KI120" s="4"/>
      <c r="KJ120" s="4"/>
      <c r="KK120" s="4"/>
      <c r="KL120" s="4"/>
      <c r="KM120" s="4"/>
      <c r="KN120" s="4"/>
      <c r="KO120" s="4"/>
      <c r="KP120" s="4"/>
      <c r="KQ120" s="4"/>
      <c r="KR120" s="4"/>
      <c r="KS120" s="4"/>
      <c r="KT120" s="4"/>
      <c r="KU120" s="4"/>
      <c r="KV120" s="4"/>
      <c r="KW120" s="4"/>
      <c r="KX120" s="4"/>
      <c r="KY120" s="4"/>
      <c r="KZ120" s="4"/>
      <c r="LA120" s="4"/>
      <c r="LB120" s="4"/>
      <c r="LC120" s="4"/>
      <c r="LD120" s="4"/>
      <c r="LE120" s="4"/>
      <c r="LF120" s="4"/>
      <c r="LG120" s="4"/>
      <c r="LH120" s="4"/>
      <c r="LI120" s="4"/>
      <c r="LJ120" s="4"/>
      <c r="LK120" s="4"/>
      <c r="LL120" s="4"/>
      <c r="LM120" s="4"/>
      <c r="LN120" s="4"/>
      <c r="LO120" s="4"/>
      <c r="LP120" s="4"/>
      <c r="LQ120" s="4"/>
      <c r="LR120" s="4"/>
      <c r="LS120" s="4"/>
      <c r="LT120" s="4"/>
      <c r="LU120" s="4"/>
      <c r="LV120" s="4"/>
      <c r="LW120" s="4"/>
      <c r="LX120" s="4"/>
      <c r="LY120" s="4"/>
      <c r="LZ120" s="4"/>
      <c r="MA120" s="4"/>
      <c r="MB120" s="4"/>
      <c r="MC120" s="4"/>
      <c r="MD120" s="4"/>
      <c r="ME120" s="4"/>
      <c r="MF120" s="4"/>
      <c r="MG120" s="4"/>
      <c r="MH120" s="4"/>
      <c r="MI120" s="4"/>
      <c r="MJ120" s="4"/>
      <c r="MK120" s="4"/>
      <c r="ML120" s="4"/>
      <c r="MM120" s="4"/>
    </row>
    <row r="121" spans="1:351" s="8" customFormat="1" x14ac:dyDescent="0.3">
      <c r="A121" s="12"/>
      <c r="B121" s="13"/>
      <c r="C121" s="13"/>
      <c r="D121" s="13"/>
      <c r="E121" s="13"/>
      <c r="F121" s="109"/>
      <c r="G121" s="110"/>
      <c r="H121" s="110"/>
      <c r="I121" s="110"/>
      <c r="J121" s="109"/>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c r="AH121" s="110"/>
      <c r="AI121" s="110"/>
      <c r="AJ121" s="110"/>
      <c r="AK121" s="110"/>
      <c r="AL121" s="78"/>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c r="EK121" s="4"/>
      <c r="EL121" s="4"/>
      <c r="EM121" s="4"/>
      <c r="EN121" s="4"/>
      <c r="EO121" s="4"/>
      <c r="EP121" s="4"/>
      <c r="EQ121" s="4"/>
      <c r="ER121" s="4"/>
      <c r="ES121" s="4"/>
      <c r="ET121" s="4"/>
      <c r="EU121" s="4"/>
      <c r="EV121" s="4"/>
      <c r="EW121" s="4"/>
      <c r="EX121" s="4"/>
      <c r="EY121" s="4"/>
      <c r="EZ121" s="4"/>
      <c r="FA121" s="4"/>
      <c r="FB121" s="4"/>
      <c r="FC121" s="4"/>
      <c r="FD121" s="4"/>
      <c r="FE121" s="4"/>
      <c r="FF121" s="4"/>
      <c r="FG121" s="4"/>
      <c r="FH121" s="4"/>
      <c r="FI121" s="4"/>
      <c r="FJ121" s="4"/>
      <c r="FK121" s="4"/>
      <c r="FL121" s="4"/>
      <c r="FM121" s="4"/>
      <c r="FN121" s="4"/>
      <c r="FO121" s="4"/>
      <c r="FP121" s="4"/>
      <c r="FQ121" s="4"/>
      <c r="FR121" s="4"/>
      <c r="FS121" s="4"/>
      <c r="FT121" s="4"/>
      <c r="FU121" s="4"/>
      <c r="FV121" s="4"/>
      <c r="FW121" s="4"/>
      <c r="FX121" s="4"/>
      <c r="FY121" s="4"/>
      <c r="FZ121" s="4"/>
      <c r="GA121" s="4"/>
      <c r="GB121" s="4"/>
      <c r="GC121" s="4"/>
      <c r="GD121" s="4"/>
      <c r="GE121" s="4"/>
      <c r="GF121" s="4"/>
      <c r="GG121" s="4"/>
      <c r="GH121" s="4"/>
      <c r="GI121" s="4"/>
      <c r="GJ121" s="4"/>
      <c r="GK121" s="4"/>
      <c r="GL121" s="4"/>
      <c r="GM121" s="4"/>
      <c r="GN121" s="4"/>
      <c r="GO121" s="4"/>
      <c r="GP121" s="4"/>
      <c r="GQ121" s="4"/>
      <c r="GR121" s="4"/>
      <c r="GS121" s="4"/>
      <c r="GT121" s="4"/>
      <c r="GU121" s="4"/>
      <c r="GV121" s="4"/>
      <c r="GW121" s="4"/>
      <c r="GX121" s="4"/>
      <c r="GY121" s="4"/>
      <c r="GZ121" s="4"/>
      <c r="HA121" s="4"/>
      <c r="HB121" s="4"/>
      <c r="HC121" s="4"/>
      <c r="HD121" s="4"/>
      <c r="HE121" s="4"/>
      <c r="HF121" s="4"/>
      <c r="HG121" s="4"/>
      <c r="HH121" s="4"/>
      <c r="HI121" s="4"/>
      <c r="HJ121" s="4"/>
      <c r="HK121" s="4"/>
      <c r="HL121" s="4"/>
      <c r="HM121" s="4"/>
      <c r="HN121" s="4"/>
      <c r="HO121" s="4"/>
      <c r="HP121" s="4"/>
      <c r="HQ121" s="4"/>
      <c r="HR121" s="4"/>
      <c r="HS121" s="4"/>
      <c r="HT121" s="4"/>
      <c r="HU121" s="4"/>
      <c r="HV121" s="4"/>
      <c r="HW121" s="4"/>
      <c r="HX121" s="4"/>
      <c r="HY121" s="4"/>
      <c r="HZ121" s="4"/>
      <c r="IA121" s="4"/>
      <c r="IB121" s="4"/>
      <c r="IC121" s="4"/>
      <c r="ID121" s="4"/>
      <c r="IE121" s="4"/>
      <c r="IF121" s="4"/>
      <c r="IG121" s="4"/>
      <c r="IH121" s="4"/>
      <c r="II121" s="4"/>
      <c r="IJ121" s="4"/>
      <c r="IK121" s="4"/>
      <c r="IL121" s="4"/>
      <c r="IM121" s="4"/>
      <c r="IN121" s="4"/>
      <c r="IO121" s="4"/>
      <c r="IP121" s="4"/>
      <c r="IQ121" s="4"/>
      <c r="IR121" s="4"/>
      <c r="IS121" s="4"/>
      <c r="IT121" s="4"/>
      <c r="IU121" s="4"/>
      <c r="IV121" s="4"/>
      <c r="IW121" s="4"/>
      <c r="IX121" s="4"/>
      <c r="IY121" s="4"/>
      <c r="IZ121" s="4"/>
      <c r="JA121" s="4"/>
      <c r="JB121" s="4"/>
      <c r="JC121" s="4"/>
      <c r="JD121" s="4"/>
      <c r="JE121" s="4"/>
      <c r="JF121" s="4"/>
      <c r="JG121" s="4"/>
      <c r="JH121" s="4"/>
      <c r="JI121" s="4"/>
      <c r="JJ121" s="4"/>
      <c r="JK121" s="4"/>
      <c r="JL121" s="4"/>
      <c r="JM121" s="4"/>
      <c r="JN121" s="4"/>
      <c r="JO121" s="4"/>
      <c r="JP121" s="4"/>
      <c r="JQ121" s="4"/>
      <c r="JR121" s="4"/>
      <c r="JS121" s="4"/>
      <c r="JT121" s="4"/>
      <c r="JU121" s="4"/>
      <c r="JV121" s="4"/>
      <c r="JW121" s="4"/>
      <c r="JX121" s="4"/>
      <c r="JY121" s="4"/>
      <c r="JZ121" s="4"/>
      <c r="KA121" s="4"/>
      <c r="KB121" s="4"/>
      <c r="KC121" s="4"/>
      <c r="KD121" s="4"/>
      <c r="KE121" s="4"/>
      <c r="KF121" s="4"/>
      <c r="KG121" s="4"/>
      <c r="KH121" s="4"/>
      <c r="KI121" s="4"/>
      <c r="KJ121" s="4"/>
      <c r="KK121" s="4"/>
      <c r="KL121" s="4"/>
      <c r="KM121" s="4"/>
      <c r="KN121" s="4"/>
      <c r="KO121" s="4"/>
      <c r="KP121" s="4"/>
      <c r="KQ121" s="4"/>
      <c r="KR121" s="4"/>
      <c r="KS121" s="4"/>
      <c r="KT121" s="4"/>
      <c r="KU121" s="4"/>
      <c r="KV121" s="4"/>
      <c r="KW121" s="4"/>
      <c r="KX121" s="4"/>
      <c r="KY121" s="4"/>
      <c r="KZ121" s="4"/>
      <c r="LA121" s="4"/>
      <c r="LB121" s="4"/>
      <c r="LC121" s="4"/>
      <c r="LD121" s="4"/>
      <c r="LE121" s="4"/>
      <c r="LF121" s="4"/>
      <c r="LG121" s="4"/>
      <c r="LH121" s="4"/>
      <c r="LI121" s="4"/>
      <c r="LJ121" s="4"/>
      <c r="LK121" s="4"/>
      <c r="LL121" s="4"/>
      <c r="LM121" s="4"/>
      <c r="LN121" s="4"/>
      <c r="LO121" s="4"/>
      <c r="LP121" s="4"/>
      <c r="LQ121" s="4"/>
      <c r="LR121" s="4"/>
      <c r="LS121" s="4"/>
      <c r="LT121" s="4"/>
      <c r="LU121" s="4"/>
      <c r="LV121" s="4"/>
      <c r="LW121" s="4"/>
      <c r="LX121" s="4"/>
      <c r="LY121" s="4"/>
      <c r="LZ121" s="4"/>
      <c r="MA121" s="4"/>
      <c r="MB121" s="4"/>
      <c r="MC121" s="4"/>
      <c r="MD121" s="4"/>
      <c r="ME121" s="4"/>
      <c r="MF121" s="4"/>
      <c r="MG121" s="4"/>
      <c r="MH121" s="4"/>
      <c r="MI121" s="4"/>
      <c r="MJ121" s="4"/>
      <c r="MK121" s="4"/>
      <c r="ML121" s="4"/>
      <c r="MM121" s="4"/>
    </row>
    <row r="122" spans="1:351" s="8" customFormat="1" x14ac:dyDescent="0.3">
      <c r="A122" s="14"/>
      <c r="B122" s="158"/>
      <c r="C122" s="158"/>
      <c r="D122" s="158"/>
      <c r="E122" s="158"/>
      <c r="F122" s="15"/>
      <c r="G122" s="15"/>
      <c r="H122" s="110"/>
      <c r="I122" s="110"/>
      <c r="J122" s="15"/>
      <c r="K122" s="15"/>
      <c r="L122" s="15"/>
      <c r="M122" s="15"/>
      <c r="N122" s="110"/>
      <c r="O122" s="110"/>
      <c r="P122" s="110"/>
      <c r="Q122" s="110"/>
      <c r="R122" s="110"/>
      <c r="S122" s="110"/>
      <c r="T122" s="110"/>
      <c r="U122" s="111"/>
      <c r="V122" s="111"/>
      <c r="W122" s="111"/>
      <c r="X122" s="111"/>
      <c r="Y122" s="15"/>
      <c r="Z122" s="15"/>
      <c r="AA122" s="111"/>
      <c r="AB122" s="15"/>
      <c r="AC122" s="15"/>
      <c r="AD122" s="15"/>
      <c r="AE122" s="15"/>
      <c r="AF122" s="15"/>
      <c r="AG122" s="15"/>
      <c r="AH122" s="15"/>
      <c r="AI122" s="15"/>
      <c r="AJ122" s="15"/>
      <c r="AK122" s="15"/>
      <c r="AL122" s="78"/>
      <c r="AM122" s="4"/>
      <c r="AN122" s="6"/>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c r="EI122" s="4"/>
      <c r="EJ122" s="4"/>
      <c r="EK122" s="4"/>
      <c r="EL122" s="4"/>
      <c r="EM122" s="4"/>
      <c r="EN122" s="4"/>
      <c r="EO122" s="4"/>
      <c r="EP122" s="4"/>
      <c r="EQ122" s="4"/>
      <c r="ER122" s="4"/>
      <c r="ES122" s="4"/>
      <c r="ET122" s="4"/>
      <c r="EU122" s="4"/>
      <c r="EV122" s="4"/>
      <c r="EW122" s="4"/>
      <c r="EX122" s="4"/>
      <c r="EY122" s="4"/>
      <c r="EZ122" s="4"/>
      <c r="FA122" s="4"/>
      <c r="FB122" s="4"/>
      <c r="FC122" s="4"/>
      <c r="FD122" s="4"/>
      <c r="FE122" s="4"/>
      <c r="FF122" s="4"/>
      <c r="FG122" s="4"/>
      <c r="FH122" s="4"/>
      <c r="FI122" s="4"/>
      <c r="FJ122" s="4"/>
      <c r="FK122" s="4"/>
      <c r="FL122" s="4"/>
      <c r="FM122" s="4"/>
      <c r="FN122" s="4"/>
      <c r="FO122" s="4"/>
      <c r="FP122" s="4"/>
      <c r="FQ122" s="4"/>
      <c r="FR122" s="4"/>
      <c r="FS122" s="4"/>
      <c r="FT122" s="4"/>
      <c r="FU122" s="4"/>
      <c r="FV122" s="4"/>
      <c r="FW122" s="4"/>
      <c r="FX122" s="4"/>
      <c r="FY122" s="4"/>
      <c r="FZ122" s="4"/>
      <c r="GA122" s="4"/>
      <c r="GB122" s="4"/>
      <c r="GC122" s="4"/>
      <c r="GD122" s="4"/>
      <c r="GE122" s="4"/>
      <c r="GF122" s="4"/>
      <c r="GG122" s="4"/>
      <c r="GH122" s="4"/>
      <c r="GI122" s="4"/>
      <c r="GJ122" s="4"/>
      <c r="GK122" s="4"/>
      <c r="GL122" s="4"/>
      <c r="GM122" s="4"/>
      <c r="GN122" s="4"/>
      <c r="GO122" s="4"/>
      <c r="GP122" s="4"/>
      <c r="GQ122" s="4"/>
      <c r="GR122" s="4"/>
      <c r="GS122" s="4"/>
      <c r="GT122" s="4"/>
      <c r="GU122" s="4"/>
      <c r="GV122" s="4"/>
      <c r="GW122" s="4"/>
      <c r="GX122" s="4"/>
      <c r="GY122" s="4"/>
      <c r="GZ122" s="4"/>
      <c r="HA122" s="4"/>
      <c r="HB122" s="4"/>
      <c r="HC122" s="4"/>
      <c r="HD122" s="4"/>
      <c r="HE122" s="4"/>
      <c r="HF122" s="4"/>
      <c r="HG122" s="4"/>
      <c r="HH122" s="4"/>
      <c r="HI122" s="4"/>
      <c r="HJ122" s="4"/>
      <c r="HK122" s="4"/>
      <c r="HL122" s="4"/>
      <c r="HM122" s="4"/>
      <c r="HN122" s="4"/>
      <c r="HO122" s="4"/>
      <c r="HP122" s="4"/>
      <c r="HQ122" s="4"/>
      <c r="HR122" s="4"/>
      <c r="HS122" s="4"/>
      <c r="HT122" s="4"/>
      <c r="HU122" s="4"/>
      <c r="HV122" s="4"/>
      <c r="HW122" s="4"/>
      <c r="HX122" s="4"/>
      <c r="HY122" s="4"/>
      <c r="HZ122" s="4"/>
      <c r="IA122" s="4"/>
      <c r="IB122" s="4"/>
      <c r="IC122" s="4"/>
      <c r="ID122" s="4"/>
      <c r="IE122" s="4"/>
      <c r="IF122" s="4"/>
      <c r="IG122" s="4"/>
      <c r="IH122" s="4"/>
      <c r="II122" s="4"/>
      <c r="IJ122" s="4"/>
      <c r="IK122" s="4"/>
      <c r="IL122" s="4"/>
      <c r="IM122" s="4"/>
      <c r="IN122" s="4"/>
      <c r="IO122" s="4"/>
      <c r="IP122" s="4"/>
      <c r="IQ122" s="4"/>
      <c r="IR122" s="4"/>
      <c r="IS122" s="4"/>
      <c r="IT122" s="4"/>
      <c r="IU122" s="4"/>
      <c r="IV122" s="4"/>
      <c r="IW122" s="4"/>
      <c r="IX122" s="4"/>
      <c r="IY122" s="4"/>
      <c r="IZ122" s="4"/>
      <c r="JA122" s="4"/>
      <c r="JB122" s="4"/>
      <c r="JC122" s="4"/>
      <c r="JD122" s="4"/>
      <c r="JE122" s="4"/>
      <c r="JF122" s="4"/>
      <c r="JG122" s="4"/>
      <c r="JH122" s="4"/>
      <c r="JI122" s="4"/>
      <c r="JJ122" s="4"/>
      <c r="JK122" s="4"/>
      <c r="JL122" s="4"/>
      <c r="JM122" s="4"/>
      <c r="JN122" s="4"/>
      <c r="JO122" s="4"/>
      <c r="JP122" s="4"/>
      <c r="JQ122" s="4"/>
      <c r="JR122" s="4"/>
      <c r="JS122" s="4"/>
      <c r="JT122" s="4"/>
      <c r="JU122" s="4"/>
      <c r="JV122" s="4"/>
      <c r="JW122" s="4"/>
      <c r="JX122" s="4"/>
      <c r="JY122" s="4"/>
      <c r="JZ122" s="4"/>
      <c r="KA122" s="4"/>
      <c r="KB122" s="4"/>
      <c r="KC122" s="4"/>
      <c r="KD122" s="4"/>
      <c r="KE122" s="4"/>
      <c r="KF122" s="4"/>
      <c r="KG122" s="4"/>
      <c r="KH122" s="4"/>
      <c r="KI122" s="4"/>
      <c r="KJ122" s="4"/>
      <c r="KK122" s="4"/>
      <c r="KL122" s="4"/>
      <c r="KM122" s="4"/>
      <c r="KN122" s="4"/>
      <c r="KO122" s="4"/>
      <c r="KP122" s="4"/>
      <c r="KQ122" s="4"/>
      <c r="KR122" s="4"/>
      <c r="KS122" s="4"/>
      <c r="KT122" s="4"/>
      <c r="KU122" s="4"/>
      <c r="KV122" s="4"/>
      <c r="KW122" s="4"/>
      <c r="KX122" s="4"/>
      <c r="KY122" s="4"/>
      <c r="KZ122" s="4"/>
      <c r="LA122" s="4"/>
      <c r="LB122" s="4"/>
      <c r="LC122" s="4"/>
      <c r="LD122" s="4"/>
      <c r="LE122" s="4"/>
      <c r="LF122" s="4"/>
      <c r="LG122" s="4"/>
      <c r="LH122" s="4"/>
      <c r="LI122" s="4"/>
      <c r="LJ122" s="4"/>
      <c r="LK122" s="4"/>
      <c r="LL122" s="4"/>
      <c r="LM122" s="4"/>
      <c r="LN122" s="4"/>
      <c r="LO122" s="4"/>
      <c r="LP122" s="4"/>
      <c r="LQ122" s="4"/>
      <c r="LR122" s="4"/>
      <c r="LS122" s="4"/>
      <c r="LT122" s="4"/>
      <c r="LU122" s="4"/>
      <c r="LV122" s="4"/>
      <c r="LW122" s="4"/>
      <c r="LX122" s="4"/>
      <c r="LY122" s="4"/>
      <c r="LZ122" s="4"/>
      <c r="MA122" s="4"/>
      <c r="MB122" s="4"/>
      <c r="MC122" s="4"/>
      <c r="MD122" s="4"/>
      <c r="ME122" s="4"/>
      <c r="MF122" s="4"/>
      <c r="MG122" s="4"/>
      <c r="MH122" s="4"/>
      <c r="MI122" s="4"/>
      <c r="MJ122" s="4"/>
      <c r="MK122" s="4"/>
      <c r="ML122" s="4"/>
      <c r="MM122" s="4"/>
    </row>
    <row r="123" spans="1:351" s="8" customFormat="1" x14ac:dyDescent="0.3">
      <c r="A123" s="14"/>
      <c r="B123" s="158"/>
      <c r="C123" s="158"/>
      <c r="D123" s="158"/>
      <c r="E123" s="158"/>
      <c r="F123" s="16"/>
      <c r="G123" s="16"/>
      <c r="H123" s="110"/>
      <c r="I123" s="16"/>
      <c r="J123" s="16"/>
      <c r="K123" s="15"/>
      <c r="L123" s="15"/>
      <c r="M123" s="15"/>
      <c r="N123" s="15"/>
      <c r="O123" s="15"/>
      <c r="P123" s="15"/>
      <c r="Q123" s="16"/>
      <c r="R123" s="111"/>
      <c r="S123" s="111"/>
      <c r="T123" s="111"/>
      <c r="U123" s="112"/>
      <c r="V123" s="112"/>
      <c r="W123" s="111"/>
      <c r="X123" s="112"/>
      <c r="Y123" s="15"/>
      <c r="Z123" s="15"/>
      <c r="AA123" s="16"/>
      <c r="AB123" s="15"/>
      <c r="AC123" s="16"/>
      <c r="AD123" s="16"/>
      <c r="AE123" s="15"/>
      <c r="AF123" s="15"/>
      <c r="AG123" s="15"/>
      <c r="AH123" s="15"/>
      <c r="AI123" s="15"/>
      <c r="AJ123" s="16"/>
      <c r="AK123" s="15"/>
      <c r="AL123" s="78"/>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c r="CW123" s="4"/>
      <c r="CX123" s="4"/>
      <c r="CY123" s="4"/>
      <c r="CZ123" s="4"/>
      <c r="DA123" s="4"/>
      <c r="DB123" s="4"/>
      <c r="DC123" s="4"/>
      <c r="DD123" s="4"/>
      <c r="DE123" s="4"/>
      <c r="DF123" s="4"/>
      <c r="DG123" s="4"/>
      <c r="DH123" s="4"/>
      <c r="DI123" s="4"/>
      <c r="DJ123" s="4"/>
      <c r="DK123" s="4"/>
      <c r="DL123" s="4"/>
      <c r="DM123" s="4"/>
      <c r="DN123" s="4"/>
      <c r="DO123" s="4"/>
      <c r="DP123" s="4"/>
      <c r="DQ123" s="4"/>
      <c r="DR123" s="4"/>
      <c r="DS123" s="4"/>
      <c r="DT123" s="4"/>
      <c r="DU123" s="4"/>
      <c r="DV123" s="4"/>
      <c r="DW123" s="4"/>
      <c r="DX123" s="4"/>
      <c r="DY123" s="4"/>
      <c r="DZ123" s="4"/>
      <c r="EA123" s="4"/>
      <c r="EB123" s="4"/>
      <c r="EC123" s="4"/>
      <c r="ED123" s="4"/>
      <c r="EE123" s="4"/>
      <c r="EF123" s="4"/>
      <c r="EG123" s="4"/>
      <c r="EH123" s="4"/>
      <c r="EI123" s="4"/>
      <c r="EJ123" s="4"/>
      <c r="EK123" s="4"/>
      <c r="EL123" s="4"/>
      <c r="EM123" s="4"/>
      <c r="EN123" s="4"/>
      <c r="EO123" s="4"/>
      <c r="EP123" s="4"/>
      <c r="EQ123" s="4"/>
      <c r="ER123" s="4"/>
      <c r="ES123" s="4"/>
      <c r="ET123" s="4"/>
      <c r="EU123" s="4"/>
      <c r="EV123" s="4"/>
      <c r="EW123" s="4"/>
      <c r="EX123" s="4"/>
      <c r="EY123" s="4"/>
      <c r="EZ123" s="4"/>
      <c r="FA123" s="4"/>
      <c r="FB123" s="4"/>
      <c r="FC123" s="4"/>
      <c r="FD123" s="4"/>
      <c r="FE123" s="4"/>
      <c r="FF123" s="4"/>
      <c r="FG123" s="4"/>
      <c r="FH123" s="4"/>
      <c r="FI123" s="4"/>
      <c r="FJ123" s="4"/>
      <c r="FK123" s="4"/>
      <c r="FL123" s="4"/>
      <c r="FM123" s="4"/>
      <c r="FN123" s="4"/>
      <c r="FO123" s="4"/>
      <c r="FP123" s="4"/>
      <c r="FQ123" s="4"/>
      <c r="FR123" s="4"/>
      <c r="FS123" s="4"/>
      <c r="FT123" s="4"/>
      <c r="FU123" s="4"/>
      <c r="FV123" s="4"/>
      <c r="FW123" s="4"/>
      <c r="FX123" s="4"/>
      <c r="FY123" s="4"/>
      <c r="FZ123" s="4"/>
      <c r="GA123" s="4"/>
      <c r="GB123" s="4"/>
      <c r="GC123" s="4"/>
      <c r="GD123" s="4"/>
      <c r="GE123" s="4"/>
      <c r="GF123" s="4"/>
      <c r="GG123" s="4"/>
      <c r="GH123" s="4"/>
      <c r="GI123" s="4"/>
      <c r="GJ123" s="4"/>
      <c r="GK123" s="4"/>
      <c r="GL123" s="4"/>
      <c r="GM123" s="4"/>
      <c r="GN123" s="4"/>
      <c r="GO123" s="4"/>
      <c r="GP123" s="4"/>
      <c r="GQ123" s="4"/>
      <c r="GR123" s="4"/>
      <c r="GS123" s="4"/>
      <c r="GT123" s="4"/>
      <c r="GU123" s="4"/>
      <c r="GV123" s="4"/>
      <c r="GW123" s="4"/>
      <c r="GX123" s="4"/>
      <c r="GY123" s="4"/>
      <c r="GZ123" s="4"/>
      <c r="HA123" s="4"/>
      <c r="HB123" s="4"/>
      <c r="HC123" s="4"/>
      <c r="HD123" s="4"/>
      <c r="HE123" s="4"/>
      <c r="HF123" s="4"/>
      <c r="HG123" s="4"/>
      <c r="HH123" s="4"/>
      <c r="HI123" s="4"/>
      <c r="HJ123" s="4"/>
      <c r="HK123" s="4"/>
      <c r="HL123" s="4"/>
      <c r="HM123" s="4"/>
      <c r="HN123" s="4"/>
      <c r="HO123" s="4"/>
      <c r="HP123" s="4"/>
      <c r="HQ123" s="4"/>
      <c r="HR123" s="4"/>
      <c r="HS123" s="4"/>
      <c r="HT123" s="4"/>
      <c r="HU123" s="4"/>
      <c r="HV123" s="4"/>
      <c r="HW123" s="4"/>
      <c r="HX123" s="4"/>
      <c r="HY123" s="4"/>
      <c r="HZ123" s="4"/>
      <c r="IA123" s="4"/>
      <c r="IB123" s="4"/>
      <c r="IC123" s="4"/>
      <c r="ID123" s="4"/>
      <c r="IE123" s="4"/>
      <c r="IF123" s="4"/>
      <c r="IG123" s="4"/>
      <c r="IH123" s="4"/>
      <c r="II123" s="4"/>
      <c r="IJ123" s="4"/>
      <c r="IK123" s="4"/>
      <c r="IL123" s="4"/>
      <c r="IM123" s="4"/>
      <c r="IN123" s="4"/>
      <c r="IO123" s="4"/>
      <c r="IP123" s="4"/>
      <c r="IQ123" s="4"/>
      <c r="IR123" s="4"/>
      <c r="IS123" s="4"/>
      <c r="IT123" s="4"/>
      <c r="IU123" s="4"/>
      <c r="IV123" s="4"/>
      <c r="IW123" s="4"/>
      <c r="IX123" s="4"/>
      <c r="IY123" s="4"/>
      <c r="IZ123" s="4"/>
      <c r="JA123" s="4"/>
      <c r="JB123" s="4"/>
      <c r="JC123" s="4"/>
      <c r="JD123" s="4"/>
      <c r="JE123" s="4"/>
      <c r="JF123" s="4"/>
      <c r="JG123" s="4"/>
      <c r="JH123" s="4"/>
      <c r="JI123" s="4"/>
      <c r="JJ123" s="4"/>
      <c r="JK123" s="4"/>
      <c r="JL123" s="4"/>
      <c r="JM123" s="4"/>
      <c r="JN123" s="4"/>
      <c r="JO123" s="4"/>
      <c r="JP123" s="4"/>
      <c r="JQ123" s="4"/>
      <c r="JR123" s="4"/>
      <c r="JS123" s="4"/>
      <c r="JT123" s="4"/>
      <c r="JU123" s="4"/>
      <c r="JV123" s="4"/>
      <c r="JW123" s="4"/>
      <c r="JX123" s="4"/>
      <c r="JY123" s="4"/>
      <c r="JZ123" s="4"/>
      <c r="KA123" s="4"/>
      <c r="KB123" s="4"/>
      <c r="KC123" s="4"/>
      <c r="KD123" s="4"/>
      <c r="KE123" s="4"/>
      <c r="KF123" s="4"/>
      <c r="KG123" s="4"/>
      <c r="KH123" s="4"/>
      <c r="KI123" s="4"/>
      <c r="KJ123" s="4"/>
      <c r="KK123" s="4"/>
      <c r="KL123" s="4"/>
      <c r="KM123" s="4"/>
      <c r="KN123" s="4"/>
      <c r="KO123" s="4"/>
      <c r="KP123" s="4"/>
      <c r="KQ123" s="4"/>
      <c r="KR123" s="4"/>
      <c r="KS123" s="4"/>
      <c r="KT123" s="4"/>
      <c r="KU123" s="4"/>
      <c r="KV123" s="4"/>
      <c r="KW123" s="4"/>
      <c r="KX123" s="4"/>
      <c r="KY123" s="4"/>
      <c r="KZ123" s="4"/>
      <c r="LA123" s="4"/>
      <c r="LB123" s="4"/>
      <c r="LC123" s="4"/>
      <c r="LD123" s="4"/>
      <c r="LE123" s="4"/>
      <c r="LF123" s="4"/>
      <c r="LG123" s="4"/>
      <c r="LH123" s="4"/>
      <c r="LI123" s="4"/>
      <c r="LJ123" s="4"/>
      <c r="LK123" s="4"/>
      <c r="LL123" s="4"/>
      <c r="LM123" s="4"/>
      <c r="LN123" s="4"/>
      <c r="LO123" s="4"/>
      <c r="LP123" s="4"/>
      <c r="LQ123" s="4"/>
      <c r="LR123" s="4"/>
      <c r="LS123" s="4"/>
      <c r="LT123" s="4"/>
      <c r="LU123" s="4"/>
      <c r="LV123" s="4"/>
      <c r="LW123" s="4"/>
      <c r="LX123" s="4"/>
      <c r="LY123" s="4"/>
      <c r="LZ123" s="4"/>
      <c r="MA123" s="4"/>
      <c r="MB123" s="4"/>
      <c r="MC123" s="4"/>
      <c r="MD123" s="4"/>
      <c r="ME123" s="4"/>
      <c r="MF123" s="4"/>
      <c r="MG123" s="4"/>
      <c r="MH123" s="4"/>
      <c r="MI123" s="4"/>
      <c r="MJ123" s="4"/>
      <c r="MK123" s="4"/>
      <c r="ML123" s="4"/>
      <c r="MM123" s="4"/>
    </row>
    <row r="124" spans="1:351" s="8" customFormat="1" x14ac:dyDescent="0.3">
      <c r="A124" s="14"/>
      <c r="B124" s="158"/>
      <c r="C124" s="158"/>
      <c r="D124" s="158"/>
      <c r="E124" s="158"/>
      <c r="F124" s="16"/>
      <c r="G124" s="16"/>
      <c r="H124" s="16"/>
      <c r="I124" s="16"/>
      <c r="J124" s="16"/>
      <c r="K124" s="16"/>
      <c r="L124" s="16"/>
      <c r="M124" s="16"/>
      <c r="N124" s="16"/>
      <c r="O124" s="16"/>
      <c r="P124" s="16"/>
      <c r="Q124" s="17"/>
      <c r="R124" s="112"/>
      <c r="S124" s="112"/>
      <c r="T124" s="112"/>
      <c r="U124" s="112"/>
      <c r="V124" s="112"/>
      <c r="W124" s="112"/>
      <c r="X124" s="112"/>
      <c r="Y124" s="16"/>
      <c r="Z124" s="16"/>
      <c r="AA124" s="16"/>
      <c r="AB124" s="16"/>
      <c r="AC124" s="16"/>
      <c r="AD124" s="16"/>
      <c r="AE124" s="16"/>
      <c r="AF124" s="16"/>
      <c r="AG124" s="16"/>
      <c r="AH124" s="15"/>
      <c r="AI124" s="16"/>
      <c r="AJ124" s="16"/>
      <c r="AK124" s="16"/>
      <c r="AL124" s="78"/>
      <c r="AM124" s="11"/>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4"/>
      <c r="IA124" s="4"/>
      <c r="IB124" s="4"/>
      <c r="IC124" s="4"/>
      <c r="ID124" s="4"/>
      <c r="IE124" s="4"/>
      <c r="IF124" s="4"/>
      <c r="IG124" s="4"/>
      <c r="IH124" s="4"/>
      <c r="II124" s="4"/>
      <c r="IJ124" s="4"/>
      <c r="IK124" s="4"/>
      <c r="IL124" s="4"/>
      <c r="IM124" s="4"/>
      <c r="IN124" s="4"/>
      <c r="IO124" s="4"/>
      <c r="IP124" s="4"/>
      <c r="IQ124" s="4"/>
      <c r="IR124" s="4"/>
      <c r="IS124" s="4"/>
      <c r="IT124" s="4"/>
      <c r="IU124" s="4"/>
      <c r="IV124" s="4"/>
      <c r="IW124" s="4"/>
      <c r="IX124" s="4"/>
      <c r="IY124" s="4"/>
      <c r="IZ124" s="4"/>
      <c r="JA124" s="4"/>
      <c r="JB124" s="4"/>
      <c r="JC124" s="4"/>
      <c r="JD124" s="4"/>
      <c r="JE124" s="4"/>
      <c r="JF124" s="4"/>
      <c r="JG124" s="4"/>
      <c r="JH124" s="4"/>
      <c r="JI124" s="4"/>
      <c r="JJ124" s="4"/>
      <c r="JK124" s="4"/>
      <c r="JL124" s="4"/>
      <c r="JM124" s="4"/>
      <c r="JN124" s="4"/>
      <c r="JO124" s="4"/>
      <c r="JP124" s="4"/>
      <c r="JQ124" s="4"/>
      <c r="JR124" s="4"/>
      <c r="JS124" s="4"/>
      <c r="JT124" s="4"/>
      <c r="JU124" s="4"/>
      <c r="JV124" s="4"/>
      <c r="JW124" s="4"/>
      <c r="JX124" s="4"/>
      <c r="JY124" s="4"/>
      <c r="JZ124" s="4"/>
      <c r="KA124" s="4"/>
      <c r="KB124" s="4"/>
      <c r="KC124" s="4"/>
      <c r="KD124" s="4"/>
      <c r="KE124" s="4"/>
      <c r="KF124" s="4"/>
      <c r="KG124" s="4"/>
      <c r="KH124" s="4"/>
      <c r="KI124" s="4"/>
      <c r="KJ124" s="4"/>
      <c r="KK124" s="4"/>
      <c r="KL124" s="4"/>
      <c r="KM124" s="4"/>
      <c r="KN124" s="4"/>
      <c r="KO124" s="4"/>
      <c r="KP124" s="4"/>
      <c r="KQ124" s="4"/>
      <c r="KR124" s="4"/>
      <c r="KS124" s="4"/>
      <c r="KT124" s="4"/>
      <c r="KU124" s="4"/>
      <c r="KV124" s="4"/>
      <c r="KW124" s="4"/>
      <c r="KX124" s="4"/>
      <c r="KY124" s="4"/>
      <c r="KZ124" s="4"/>
      <c r="LA124" s="4"/>
      <c r="LB124" s="4"/>
      <c r="LC124" s="4"/>
      <c r="LD124" s="4"/>
      <c r="LE124" s="4"/>
      <c r="LF124" s="4"/>
      <c r="LG124" s="4"/>
      <c r="LH124" s="4"/>
      <c r="LI124" s="4"/>
      <c r="LJ124" s="4"/>
      <c r="LK124" s="4"/>
      <c r="LL124" s="4"/>
      <c r="LM124" s="4"/>
      <c r="LN124" s="4"/>
      <c r="LO124" s="4"/>
      <c r="LP124" s="4"/>
      <c r="LQ124" s="4"/>
      <c r="LR124" s="4"/>
      <c r="LS124" s="4"/>
      <c r="LT124" s="4"/>
      <c r="LU124" s="4"/>
      <c r="LV124" s="4"/>
      <c r="LW124" s="4"/>
      <c r="LX124" s="4"/>
      <c r="LY124" s="4"/>
      <c r="LZ124" s="4"/>
      <c r="MA124" s="4"/>
      <c r="MB124" s="4"/>
      <c r="MC124" s="4"/>
      <c r="MD124" s="4"/>
      <c r="ME124" s="4"/>
      <c r="MF124" s="4"/>
      <c r="MG124" s="4"/>
      <c r="MH124" s="4"/>
      <c r="MI124" s="4"/>
      <c r="MJ124" s="4"/>
      <c r="MK124" s="4"/>
      <c r="ML124" s="4"/>
      <c r="MM124" s="4"/>
    </row>
    <row r="125" spans="1:351" s="21" customFormat="1" x14ac:dyDescent="0.3">
      <c r="A125" s="14"/>
      <c r="B125" s="158"/>
      <c r="C125" s="158"/>
      <c r="D125" s="158"/>
      <c r="E125" s="158"/>
      <c r="F125" s="18"/>
      <c r="G125" s="18"/>
      <c r="H125" s="18"/>
      <c r="I125" s="18"/>
      <c r="J125" s="18"/>
      <c r="K125" s="18"/>
      <c r="L125" s="18"/>
      <c r="M125" s="18"/>
      <c r="N125" s="18"/>
      <c r="O125" s="18"/>
      <c r="P125" s="18"/>
      <c r="Q125" s="18"/>
      <c r="R125" s="113"/>
      <c r="S125" s="113"/>
      <c r="T125" s="113"/>
      <c r="U125" s="113"/>
      <c r="V125" s="113"/>
      <c r="W125" s="113"/>
      <c r="X125" s="113"/>
      <c r="Y125" s="113"/>
      <c r="Z125" s="113"/>
      <c r="AA125" s="113"/>
      <c r="AB125" s="113"/>
      <c r="AC125" s="113"/>
      <c r="AD125" s="18"/>
      <c r="AE125" s="113"/>
      <c r="AF125" s="113"/>
      <c r="AG125" s="113"/>
      <c r="AH125" s="113"/>
      <c r="AI125" s="113"/>
      <c r="AJ125" s="113"/>
      <c r="AK125" s="113"/>
      <c r="AL125" s="78"/>
      <c r="AM125" s="4"/>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12"/>
      <c r="EF125" s="12"/>
      <c r="EG125" s="12"/>
      <c r="EH125" s="12"/>
      <c r="EI125" s="12"/>
      <c r="EJ125" s="12"/>
      <c r="EK125" s="12"/>
      <c r="EL125" s="12"/>
      <c r="EM125" s="12"/>
      <c r="EN125" s="12"/>
      <c r="EO125" s="12"/>
      <c r="EP125" s="12"/>
      <c r="EQ125" s="12"/>
      <c r="ER125" s="12"/>
      <c r="ES125" s="12"/>
      <c r="ET125" s="12"/>
      <c r="EU125" s="12"/>
      <c r="EV125" s="12"/>
      <c r="EW125" s="12"/>
      <c r="EX125" s="12"/>
      <c r="EY125" s="12"/>
      <c r="EZ125" s="12"/>
      <c r="FA125" s="12"/>
      <c r="FB125" s="12"/>
      <c r="FC125" s="12"/>
      <c r="FD125" s="12"/>
      <c r="FE125" s="12"/>
      <c r="FF125" s="12"/>
      <c r="FG125" s="12"/>
      <c r="FH125" s="12"/>
      <c r="FI125" s="12"/>
      <c r="FJ125" s="12"/>
      <c r="FK125" s="12"/>
      <c r="FL125" s="12"/>
      <c r="FM125" s="12"/>
      <c r="FN125" s="12"/>
      <c r="FO125" s="12"/>
      <c r="FP125" s="12"/>
      <c r="FQ125" s="12"/>
      <c r="FR125" s="12"/>
      <c r="FS125" s="12"/>
      <c r="FT125" s="12"/>
      <c r="FU125" s="12"/>
      <c r="FV125" s="12"/>
      <c r="FW125" s="12"/>
      <c r="FX125" s="12"/>
      <c r="FY125" s="12"/>
      <c r="FZ125" s="12"/>
      <c r="GA125" s="12"/>
      <c r="GB125" s="12"/>
      <c r="GC125" s="12"/>
      <c r="GD125" s="12"/>
      <c r="GE125" s="12"/>
      <c r="GF125" s="12"/>
      <c r="GG125" s="12"/>
      <c r="GH125" s="12"/>
      <c r="GI125" s="12"/>
      <c r="GJ125" s="12"/>
      <c r="GK125" s="12"/>
      <c r="GL125" s="12"/>
      <c r="GM125" s="12"/>
      <c r="GN125" s="12"/>
      <c r="GO125" s="12"/>
      <c r="GP125" s="12"/>
      <c r="GQ125" s="12"/>
      <c r="GR125" s="12"/>
      <c r="GS125" s="12"/>
      <c r="GT125" s="12"/>
      <c r="GU125" s="12"/>
      <c r="GV125" s="12"/>
      <c r="GW125" s="12"/>
      <c r="GX125" s="12"/>
      <c r="GY125" s="12"/>
      <c r="GZ125" s="12"/>
      <c r="HA125" s="12"/>
      <c r="HB125" s="12"/>
      <c r="HC125" s="12"/>
      <c r="HD125" s="12"/>
      <c r="HE125" s="12"/>
      <c r="HF125" s="12"/>
      <c r="HG125" s="12"/>
      <c r="HH125" s="12"/>
      <c r="HI125" s="12"/>
      <c r="HJ125" s="12"/>
      <c r="HK125" s="12"/>
      <c r="HL125" s="12"/>
      <c r="HM125" s="12"/>
      <c r="HN125" s="12"/>
      <c r="HO125" s="12"/>
      <c r="HP125" s="12"/>
      <c r="HQ125" s="12"/>
      <c r="HR125" s="12"/>
      <c r="HS125" s="12"/>
      <c r="HT125" s="12"/>
      <c r="HU125" s="12"/>
      <c r="HV125" s="12"/>
      <c r="HW125" s="12"/>
      <c r="HX125" s="12"/>
      <c r="HY125" s="12"/>
      <c r="HZ125" s="12"/>
      <c r="IA125" s="12"/>
      <c r="IB125" s="12"/>
      <c r="IC125" s="12"/>
      <c r="ID125" s="12"/>
      <c r="IE125" s="12"/>
      <c r="IF125" s="12"/>
      <c r="IG125" s="12"/>
      <c r="IH125" s="12"/>
      <c r="II125" s="12"/>
      <c r="IJ125" s="12"/>
      <c r="IK125" s="12"/>
      <c r="IL125" s="12"/>
      <c r="IM125" s="12"/>
      <c r="IN125" s="12"/>
      <c r="IO125" s="12"/>
      <c r="IP125" s="12"/>
      <c r="IQ125" s="12"/>
      <c r="IR125" s="12"/>
      <c r="IS125" s="12"/>
      <c r="IT125" s="12"/>
      <c r="IU125" s="12"/>
      <c r="IV125" s="12"/>
      <c r="IW125" s="12"/>
      <c r="IX125" s="12"/>
      <c r="IY125" s="12"/>
      <c r="IZ125" s="12"/>
      <c r="JA125" s="12"/>
      <c r="JB125" s="12"/>
      <c r="JC125" s="12"/>
      <c r="JD125" s="12"/>
      <c r="JE125" s="12"/>
      <c r="JF125" s="12"/>
      <c r="JG125" s="12"/>
      <c r="JH125" s="12"/>
      <c r="JI125" s="12"/>
      <c r="JJ125" s="12"/>
      <c r="JK125" s="12"/>
      <c r="JL125" s="12"/>
      <c r="JM125" s="12"/>
      <c r="JN125" s="12"/>
      <c r="JO125" s="12"/>
      <c r="JP125" s="12"/>
      <c r="JQ125" s="12"/>
      <c r="JR125" s="12"/>
      <c r="JS125" s="12"/>
      <c r="JT125" s="12"/>
      <c r="JU125" s="12"/>
      <c r="JV125" s="12"/>
      <c r="JW125" s="12"/>
      <c r="JX125" s="12"/>
      <c r="JY125" s="12"/>
      <c r="JZ125" s="12"/>
      <c r="KA125" s="12"/>
      <c r="KB125" s="12"/>
      <c r="KC125" s="12"/>
      <c r="KD125" s="12"/>
      <c r="KE125" s="12"/>
      <c r="KF125" s="12"/>
      <c r="KG125" s="12"/>
      <c r="KH125" s="12"/>
      <c r="KI125" s="12"/>
      <c r="KJ125" s="12"/>
      <c r="KK125" s="12"/>
      <c r="KL125" s="12"/>
      <c r="KM125" s="12"/>
      <c r="KN125" s="12"/>
      <c r="KO125" s="12"/>
      <c r="KP125" s="12"/>
      <c r="KQ125" s="12"/>
      <c r="KR125" s="12"/>
      <c r="KS125" s="12"/>
      <c r="KT125" s="12"/>
      <c r="KU125" s="12"/>
      <c r="KV125" s="12"/>
      <c r="KW125" s="12"/>
      <c r="KX125" s="12"/>
      <c r="KY125" s="12"/>
      <c r="KZ125" s="12"/>
      <c r="LA125" s="12"/>
      <c r="LB125" s="12"/>
      <c r="LC125" s="12"/>
      <c r="LD125" s="12"/>
      <c r="LE125" s="12"/>
      <c r="LF125" s="12"/>
      <c r="LG125" s="12"/>
      <c r="LH125" s="12"/>
      <c r="LI125" s="12"/>
      <c r="LJ125" s="12"/>
      <c r="LK125" s="12"/>
      <c r="LL125" s="12"/>
      <c r="LM125" s="12"/>
      <c r="LN125" s="12"/>
      <c r="LO125" s="12"/>
      <c r="LP125" s="12"/>
      <c r="LQ125" s="12"/>
      <c r="LR125" s="12"/>
      <c r="LS125" s="12"/>
      <c r="LT125" s="12"/>
      <c r="LU125" s="12"/>
      <c r="LV125" s="12"/>
      <c r="LW125" s="12"/>
      <c r="LX125" s="12"/>
      <c r="LY125" s="12"/>
      <c r="LZ125" s="12"/>
      <c r="MA125" s="12"/>
      <c r="MB125" s="12"/>
      <c r="MC125" s="12"/>
      <c r="MD125" s="12"/>
      <c r="ME125" s="12"/>
      <c r="MF125" s="12"/>
      <c r="MG125" s="12"/>
      <c r="MH125" s="12"/>
      <c r="MI125" s="12"/>
      <c r="MJ125" s="12"/>
      <c r="MK125" s="12"/>
      <c r="ML125" s="12"/>
      <c r="MM125" s="12"/>
    </row>
    <row r="126" spans="1:351" s="21" customFormat="1" x14ac:dyDescent="0.3">
      <c r="A126" s="14"/>
      <c r="B126" s="158"/>
      <c r="C126" s="158"/>
      <c r="D126" s="158"/>
      <c r="E126" s="158"/>
      <c r="F126" s="18"/>
      <c r="G126" s="18"/>
      <c r="H126" s="18"/>
      <c r="I126" s="18"/>
      <c r="J126" s="18"/>
      <c r="K126" s="18"/>
      <c r="L126" s="18"/>
      <c r="M126" s="18"/>
      <c r="N126" s="18"/>
      <c r="O126" s="18"/>
      <c r="P126" s="18"/>
      <c r="Q126" s="18"/>
      <c r="R126" s="113"/>
      <c r="S126" s="113"/>
      <c r="T126" s="113"/>
      <c r="U126" s="113"/>
      <c r="V126" s="113"/>
      <c r="W126" s="113"/>
      <c r="X126" s="113"/>
      <c r="Y126" s="113"/>
      <c r="Z126" s="113"/>
      <c r="AA126" s="113"/>
      <c r="AB126" s="113"/>
      <c r="AC126" s="113"/>
      <c r="AD126" s="18"/>
      <c r="AE126" s="113"/>
      <c r="AF126" s="113"/>
      <c r="AG126" s="113"/>
      <c r="AH126" s="113"/>
      <c r="AI126" s="113"/>
      <c r="AJ126" s="113"/>
      <c r="AK126" s="113"/>
      <c r="AL126" s="78"/>
      <c r="AM126" s="4"/>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c r="EC126" s="12"/>
      <c r="ED126" s="12"/>
      <c r="EE126" s="12"/>
      <c r="EF126" s="12"/>
      <c r="EG126" s="12"/>
      <c r="EH126" s="12"/>
      <c r="EI126" s="12"/>
      <c r="EJ126" s="12"/>
      <c r="EK126" s="12"/>
      <c r="EL126" s="12"/>
      <c r="EM126" s="12"/>
      <c r="EN126" s="12"/>
      <c r="EO126" s="12"/>
      <c r="EP126" s="12"/>
      <c r="EQ126" s="12"/>
      <c r="ER126" s="12"/>
      <c r="ES126" s="12"/>
      <c r="ET126" s="12"/>
      <c r="EU126" s="12"/>
      <c r="EV126" s="12"/>
      <c r="EW126" s="12"/>
      <c r="EX126" s="12"/>
      <c r="EY126" s="12"/>
      <c r="EZ126" s="12"/>
      <c r="FA126" s="12"/>
      <c r="FB126" s="12"/>
      <c r="FC126" s="12"/>
      <c r="FD126" s="12"/>
      <c r="FE126" s="12"/>
      <c r="FF126" s="12"/>
      <c r="FG126" s="12"/>
      <c r="FH126" s="12"/>
      <c r="FI126" s="12"/>
      <c r="FJ126" s="12"/>
      <c r="FK126" s="12"/>
      <c r="FL126" s="12"/>
      <c r="FM126" s="12"/>
      <c r="FN126" s="12"/>
      <c r="FO126" s="12"/>
      <c r="FP126" s="12"/>
      <c r="FQ126" s="12"/>
      <c r="FR126" s="12"/>
      <c r="FS126" s="12"/>
      <c r="FT126" s="12"/>
      <c r="FU126" s="12"/>
      <c r="FV126" s="12"/>
      <c r="FW126" s="12"/>
      <c r="FX126" s="12"/>
      <c r="FY126" s="12"/>
      <c r="FZ126" s="12"/>
      <c r="GA126" s="12"/>
      <c r="GB126" s="12"/>
      <c r="GC126" s="12"/>
      <c r="GD126" s="12"/>
      <c r="GE126" s="12"/>
      <c r="GF126" s="12"/>
      <c r="GG126" s="12"/>
      <c r="GH126" s="12"/>
      <c r="GI126" s="12"/>
      <c r="GJ126" s="12"/>
      <c r="GK126" s="12"/>
      <c r="GL126" s="12"/>
      <c r="GM126" s="12"/>
      <c r="GN126" s="12"/>
      <c r="GO126" s="12"/>
      <c r="GP126" s="12"/>
      <c r="GQ126" s="12"/>
      <c r="GR126" s="12"/>
      <c r="GS126" s="12"/>
      <c r="GT126" s="12"/>
      <c r="GU126" s="12"/>
      <c r="GV126" s="12"/>
      <c r="GW126" s="12"/>
      <c r="GX126" s="12"/>
      <c r="GY126" s="12"/>
      <c r="GZ126" s="12"/>
      <c r="HA126" s="12"/>
      <c r="HB126" s="12"/>
      <c r="HC126" s="12"/>
      <c r="HD126" s="12"/>
      <c r="HE126" s="12"/>
      <c r="HF126" s="12"/>
      <c r="HG126" s="12"/>
      <c r="HH126" s="12"/>
      <c r="HI126" s="12"/>
      <c r="HJ126" s="12"/>
      <c r="HK126" s="12"/>
      <c r="HL126" s="12"/>
      <c r="HM126" s="12"/>
      <c r="HN126" s="12"/>
      <c r="HO126" s="12"/>
      <c r="HP126" s="12"/>
      <c r="HQ126" s="12"/>
      <c r="HR126" s="12"/>
      <c r="HS126" s="12"/>
      <c r="HT126" s="12"/>
      <c r="HU126" s="12"/>
      <c r="HV126" s="12"/>
      <c r="HW126" s="12"/>
      <c r="HX126" s="12"/>
      <c r="HY126" s="12"/>
      <c r="HZ126" s="12"/>
      <c r="IA126" s="12"/>
      <c r="IB126" s="12"/>
      <c r="IC126" s="12"/>
      <c r="ID126" s="12"/>
      <c r="IE126" s="12"/>
      <c r="IF126" s="12"/>
      <c r="IG126" s="12"/>
      <c r="IH126" s="12"/>
      <c r="II126" s="12"/>
      <c r="IJ126" s="12"/>
      <c r="IK126" s="12"/>
      <c r="IL126" s="12"/>
      <c r="IM126" s="12"/>
      <c r="IN126" s="12"/>
      <c r="IO126" s="12"/>
      <c r="IP126" s="12"/>
      <c r="IQ126" s="12"/>
      <c r="IR126" s="12"/>
      <c r="IS126" s="12"/>
      <c r="IT126" s="12"/>
      <c r="IU126" s="12"/>
      <c r="IV126" s="12"/>
      <c r="IW126" s="12"/>
      <c r="IX126" s="12"/>
      <c r="IY126" s="12"/>
      <c r="IZ126" s="12"/>
      <c r="JA126" s="12"/>
      <c r="JB126" s="12"/>
      <c r="JC126" s="12"/>
      <c r="JD126" s="12"/>
      <c r="JE126" s="12"/>
      <c r="JF126" s="12"/>
      <c r="JG126" s="12"/>
      <c r="JH126" s="12"/>
      <c r="JI126" s="12"/>
      <c r="JJ126" s="12"/>
      <c r="JK126" s="12"/>
      <c r="JL126" s="12"/>
      <c r="JM126" s="12"/>
      <c r="JN126" s="12"/>
      <c r="JO126" s="12"/>
      <c r="JP126" s="12"/>
      <c r="JQ126" s="12"/>
      <c r="JR126" s="12"/>
      <c r="JS126" s="12"/>
      <c r="JT126" s="12"/>
      <c r="JU126" s="12"/>
      <c r="JV126" s="12"/>
      <c r="JW126" s="12"/>
      <c r="JX126" s="12"/>
      <c r="JY126" s="12"/>
      <c r="JZ126" s="12"/>
      <c r="KA126" s="12"/>
      <c r="KB126" s="12"/>
      <c r="KC126" s="12"/>
      <c r="KD126" s="12"/>
      <c r="KE126" s="12"/>
      <c r="KF126" s="12"/>
      <c r="KG126" s="12"/>
      <c r="KH126" s="12"/>
      <c r="KI126" s="12"/>
      <c r="KJ126" s="12"/>
      <c r="KK126" s="12"/>
      <c r="KL126" s="12"/>
      <c r="KM126" s="12"/>
      <c r="KN126" s="12"/>
      <c r="KO126" s="12"/>
      <c r="KP126" s="12"/>
      <c r="KQ126" s="12"/>
      <c r="KR126" s="12"/>
      <c r="KS126" s="12"/>
      <c r="KT126" s="12"/>
      <c r="KU126" s="12"/>
      <c r="KV126" s="12"/>
      <c r="KW126" s="12"/>
      <c r="KX126" s="12"/>
      <c r="KY126" s="12"/>
      <c r="KZ126" s="12"/>
      <c r="LA126" s="12"/>
      <c r="LB126" s="12"/>
      <c r="LC126" s="12"/>
      <c r="LD126" s="12"/>
      <c r="LE126" s="12"/>
      <c r="LF126" s="12"/>
      <c r="LG126" s="12"/>
      <c r="LH126" s="12"/>
      <c r="LI126" s="12"/>
      <c r="LJ126" s="12"/>
      <c r="LK126" s="12"/>
      <c r="LL126" s="12"/>
      <c r="LM126" s="12"/>
      <c r="LN126" s="12"/>
      <c r="LO126" s="12"/>
      <c r="LP126" s="12"/>
      <c r="LQ126" s="12"/>
      <c r="LR126" s="12"/>
      <c r="LS126" s="12"/>
      <c r="LT126" s="12"/>
      <c r="LU126" s="12"/>
      <c r="LV126" s="12"/>
      <c r="LW126" s="12"/>
      <c r="LX126" s="12"/>
      <c r="LY126" s="12"/>
      <c r="LZ126" s="12"/>
      <c r="MA126" s="12"/>
      <c r="MB126" s="12"/>
      <c r="MC126" s="12"/>
      <c r="MD126" s="12"/>
      <c r="ME126" s="12"/>
      <c r="MF126" s="12"/>
      <c r="MG126" s="12"/>
      <c r="MH126" s="12"/>
      <c r="MI126" s="12"/>
      <c r="MJ126" s="12"/>
      <c r="MK126" s="12"/>
      <c r="ML126" s="12"/>
      <c r="MM126" s="12"/>
    </row>
    <row r="127" spans="1:351" s="21" customFormat="1" x14ac:dyDescent="0.3">
      <c r="A127" s="14"/>
      <c r="B127" s="158"/>
      <c r="C127" s="158"/>
      <c r="D127" s="158"/>
      <c r="E127" s="158"/>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78"/>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12"/>
      <c r="EF127" s="12"/>
      <c r="EG127" s="12"/>
      <c r="EH127" s="12"/>
      <c r="EI127" s="12"/>
      <c r="EJ127" s="12"/>
      <c r="EK127" s="12"/>
      <c r="EL127" s="12"/>
      <c r="EM127" s="12"/>
      <c r="EN127" s="12"/>
      <c r="EO127" s="12"/>
      <c r="EP127" s="12"/>
      <c r="EQ127" s="12"/>
      <c r="ER127" s="12"/>
      <c r="ES127" s="12"/>
      <c r="ET127" s="12"/>
      <c r="EU127" s="12"/>
      <c r="EV127" s="12"/>
      <c r="EW127" s="12"/>
      <c r="EX127" s="12"/>
      <c r="EY127" s="12"/>
      <c r="EZ127" s="12"/>
      <c r="FA127" s="12"/>
      <c r="FB127" s="12"/>
      <c r="FC127" s="12"/>
      <c r="FD127" s="12"/>
      <c r="FE127" s="12"/>
      <c r="FF127" s="12"/>
      <c r="FG127" s="12"/>
      <c r="FH127" s="12"/>
      <c r="FI127" s="12"/>
      <c r="FJ127" s="12"/>
      <c r="FK127" s="12"/>
      <c r="FL127" s="12"/>
      <c r="FM127" s="12"/>
      <c r="FN127" s="12"/>
      <c r="FO127" s="12"/>
      <c r="FP127" s="12"/>
      <c r="FQ127" s="12"/>
      <c r="FR127" s="12"/>
      <c r="FS127" s="12"/>
      <c r="FT127" s="12"/>
      <c r="FU127" s="12"/>
      <c r="FV127" s="12"/>
      <c r="FW127" s="12"/>
      <c r="FX127" s="12"/>
      <c r="FY127" s="12"/>
      <c r="FZ127" s="12"/>
      <c r="GA127" s="12"/>
      <c r="GB127" s="12"/>
      <c r="GC127" s="12"/>
      <c r="GD127" s="12"/>
      <c r="GE127" s="12"/>
      <c r="GF127" s="12"/>
      <c r="GG127" s="12"/>
      <c r="GH127" s="12"/>
      <c r="GI127" s="12"/>
      <c r="GJ127" s="12"/>
      <c r="GK127" s="12"/>
      <c r="GL127" s="12"/>
      <c r="GM127" s="12"/>
      <c r="GN127" s="12"/>
      <c r="GO127" s="12"/>
      <c r="GP127" s="12"/>
      <c r="GQ127" s="12"/>
      <c r="GR127" s="12"/>
      <c r="GS127" s="12"/>
      <c r="GT127" s="12"/>
      <c r="GU127" s="12"/>
      <c r="GV127" s="12"/>
      <c r="GW127" s="12"/>
      <c r="GX127" s="12"/>
      <c r="GY127" s="12"/>
      <c r="GZ127" s="12"/>
      <c r="HA127" s="12"/>
      <c r="HB127" s="12"/>
      <c r="HC127" s="12"/>
      <c r="HD127" s="12"/>
      <c r="HE127" s="12"/>
      <c r="HF127" s="12"/>
      <c r="HG127" s="12"/>
      <c r="HH127" s="12"/>
      <c r="HI127" s="12"/>
      <c r="HJ127" s="12"/>
      <c r="HK127" s="12"/>
      <c r="HL127" s="12"/>
      <c r="HM127" s="12"/>
      <c r="HN127" s="12"/>
      <c r="HO127" s="12"/>
      <c r="HP127" s="12"/>
      <c r="HQ127" s="12"/>
      <c r="HR127" s="12"/>
      <c r="HS127" s="12"/>
      <c r="HT127" s="12"/>
      <c r="HU127" s="12"/>
      <c r="HV127" s="12"/>
      <c r="HW127" s="12"/>
      <c r="HX127" s="12"/>
      <c r="HY127" s="12"/>
      <c r="HZ127" s="12"/>
      <c r="IA127" s="12"/>
      <c r="IB127" s="12"/>
      <c r="IC127" s="12"/>
      <c r="ID127" s="12"/>
      <c r="IE127" s="12"/>
      <c r="IF127" s="12"/>
      <c r="IG127" s="12"/>
      <c r="IH127" s="12"/>
      <c r="II127" s="12"/>
      <c r="IJ127" s="12"/>
      <c r="IK127" s="12"/>
      <c r="IL127" s="12"/>
      <c r="IM127" s="12"/>
      <c r="IN127" s="12"/>
      <c r="IO127" s="12"/>
      <c r="IP127" s="12"/>
      <c r="IQ127" s="12"/>
      <c r="IR127" s="12"/>
      <c r="IS127" s="12"/>
      <c r="IT127" s="12"/>
      <c r="IU127" s="12"/>
      <c r="IV127" s="12"/>
      <c r="IW127" s="12"/>
      <c r="IX127" s="12"/>
      <c r="IY127" s="12"/>
      <c r="IZ127" s="12"/>
      <c r="JA127" s="12"/>
      <c r="JB127" s="12"/>
      <c r="JC127" s="12"/>
      <c r="JD127" s="12"/>
      <c r="JE127" s="12"/>
      <c r="JF127" s="12"/>
      <c r="JG127" s="12"/>
      <c r="JH127" s="12"/>
      <c r="JI127" s="12"/>
      <c r="JJ127" s="12"/>
      <c r="JK127" s="12"/>
      <c r="JL127" s="12"/>
      <c r="JM127" s="12"/>
      <c r="JN127" s="12"/>
      <c r="JO127" s="12"/>
      <c r="JP127" s="12"/>
      <c r="JQ127" s="12"/>
      <c r="JR127" s="12"/>
      <c r="JS127" s="12"/>
      <c r="JT127" s="12"/>
      <c r="JU127" s="12"/>
      <c r="JV127" s="12"/>
      <c r="JW127" s="12"/>
      <c r="JX127" s="12"/>
      <c r="JY127" s="12"/>
      <c r="JZ127" s="12"/>
      <c r="KA127" s="12"/>
      <c r="KB127" s="12"/>
      <c r="KC127" s="12"/>
      <c r="KD127" s="12"/>
      <c r="KE127" s="12"/>
      <c r="KF127" s="12"/>
      <c r="KG127" s="12"/>
      <c r="KH127" s="12"/>
      <c r="KI127" s="12"/>
      <c r="KJ127" s="12"/>
      <c r="KK127" s="12"/>
      <c r="KL127" s="12"/>
      <c r="KM127" s="12"/>
      <c r="KN127" s="12"/>
      <c r="KO127" s="12"/>
      <c r="KP127" s="12"/>
      <c r="KQ127" s="12"/>
      <c r="KR127" s="12"/>
      <c r="KS127" s="12"/>
      <c r="KT127" s="12"/>
      <c r="KU127" s="12"/>
      <c r="KV127" s="12"/>
      <c r="KW127" s="12"/>
      <c r="KX127" s="12"/>
      <c r="KY127" s="12"/>
      <c r="KZ127" s="12"/>
      <c r="LA127" s="12"/>
      <c r="LB127" s="12"/>
      <c r="LC127" s="12"/>
      <c r="LD127" s="12"/>
      <c r="LE127" s="12"/>
      <c r="LF127" s="12"/>
      <c r="LG127" s="12"/>
      <c r="LH127" s="12"/>
      <c r="LI127" s="12"/>
      <c r="LJ127" s="12"/>
      <c r="LK127" s="12"/>
      <c r="LL127" s="12"/>
      <c r="LM127" s="12"/>
      <c r="LN127" s="12"/>
      <c r="LO127" s="12"/>
      <c r="LP127" s="12"/>
      <c r="LQ127" s="12"/>
      <c r="LR127" s="12"/>
      <c r="LS127" s="12"/>
      <c r="LT127" s="12"/>
      <c r="LU127" s="12"/>
      <c r="LV127" s="12"/>
      <c r="LW127" s="12"/>
      <c r="LX127" s="12"/>
      <c r="LY127" s="12"/>
      <c r="LZ127" s="12"/>
      <c r="MA127" s="12"/>
      <c r="MB127" s="12"/>
      <c r="MC127" s="12"/>
      <c r="MD127" s="12"/>
      <c r="ME127" s="12"/>
      <c r="MF127" s="12"/>
      <c r="MG127" s="12"/>
      <c r="MH127" s="12"/>
      <c r="MI127" s="12"/>
      <c r="MJ127" s="12"/>
      <c r="MK127" s="12"/>
      <c r="ML127" s="12"/>
      <c r="MM127" s="12"/>
    </row>
    <row r="128" spans="1:351" s="21" customFormat="1" x14ac:dyDescent="0.3">
      <c r="A128" s="14"/>
      <c r="B128" s="158"/>
      <c r="C128" s="158"/>
      <c r="D128" s="158"/>
      <c r="E128" s="158"/>
      <c r="F128" s="115"/>
      <c r="G128" s="115"/>
      <c r="H128" s="115"/>
      <c r="I128" s="115"/>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c r="EC128" s="12"/>
      <c r="ED128" s="12"/>
      <c r="EE128" s="12"/>
      <c r="EF128" s="12"/>
      <c r="EG128" s="12"/>
      <c r="EH128" s="12"/>
      <c r="EI128" s="12"/>
      <c r="EJ128" s="12"/>
      <c r="EK128" s="12"/>
      <c r="EL128" s="12"/>
      <c r="EM128" s="12"/>
      <c r="EN128" s="12"/>
      <c r="EO128" s="12"/>
      <c r="EP128" s="12"/>
      <c r="EQ128" s="12"/>
      <c r="ER128" s="12"/>
      <c r="ES128" s="12"/>
      <c r="ET128" s="12"/>
      <c r="EU128" s="12"/>
      <c r="EV128" s="12"/>
      <c r="EW128" s="12"/>
      <c r="EX128" s="12"/>
      <c r="EY128" s="12"/>
      <c r="EZ128" s="12"/>
      <c r="FA128" s="12"/>
      <c r="FB128" s="12"/>
      <c r="FC128" s="12"/>
      <c r="FD128" s="12"/>
      <c r="FE128" s="12"/>
      <c r="FF128" s="12"/>
      <c r="FG128" s="12"/>
      <c r="FH128" s="12"/>
      <c r="FI128" s="12"/>
      <c r="FJ128" s="12"/>
      <c r="FK128" s="12"/>
      <c r="FL128" s="12"/>
      <c r="FM128" s="12"/>
      <c r="FN128" s="12"/>
      <c r="FO128" s="12"/>
      <c r="FP128" s="12"/>
      <c r="FQ128" s="12"/>
      <c r="FR128" s="12"/>
      <c r="FS128" s="12"/>
      <c r="FT128" s="12"/>
      <c r="FU128" s="12"/>
      <c r="FV128" s="12"/>
      <c r="FW128" s="12"/>
      <c r="FX128" s="12"/>
      <c r="FY128" s="12"/>
      <c r="FZ128" s="12"/>
      <c r="GA128" s="12"/>
      <c r="GB128" s="12"/>
      <c r="GC128" s="12"/>
      <c r="GD128" s="12"/>
      <c r="GE128" s="12"/>
      <c r="GF128" s="12"/>
      <c r="GG128" s="12"/>
      <c r="GH128" s="12"/>
      <c r="GI128" s="12"/>
      <c r="GJ128" s="12"/>
      <c r="GK128" s="12"/>
      <c r="GL128" s="12"/>
      <c r="GM128" s="12"/>
      <c r="GN128" s="12"/>
      <c r="GO128" s="12"/>
      <c r="GP128" s="12"/>
      <c r="GQ128" s="12"/>
      <c r="GR128" s="12"/>
      <c r="GS128" s="12"/>
      <c r="GT128" s="12"/>
      <c r="GU128" s="12"/>
      <c r="GV128" s="12"/>
      <c r="GW128" s="12"/>
      <c r="GX128" s="12"/>
      <c r="GY128" s="12"/>
      <c r="GZ128" s="12"/>
      <c r="HA128" s="12"/>
      <c r="HB128" s="12"/>
      <c r="HC128" s="12"/>
      <c r="HD128" s="12"/>
      <c r="HE128" s="12"/>
      <c r="HF128" s="12"/>
      <c r="HG128" s="12"/>
      <c r="HH128" s="12"/>
      <c r="HI128" s="12"/>
      <c r="HJ128" s="12"/>
      <c r="HK128" s="12"/>
      <c r="HL128" s="12"/>
      <c r="HM128" s="12"/>
      <c r="HN128" s="12"/>
      <c r="HO128" s="12"/>
      <c r="HP128" s="12"/>
      <c r="HQ128" s="12"/>
      <c r="HR128" s="12"/>
      <c r="HS128" s="12"/>
      <c r="HT128" s="12"/>
      <c r="HU128" s="12"/>
      <c r="HV128" s="12"/>
      <c r="HW128" s="12"/>
      <c r="HX128" s="12"/>
      <c r="HY128" s="12"/>
      <c r="HZ128" s="12"/>
      <c r="IA128" s="12"/>
      <c r="IB128" s="12"/>
      <c r="IC128" s="12"/>
      <c r="ID128" s="12"/>
      <c r="IE128" s="12"/>
      <c r="IF128" s="12"/>
      <c r="IG128" s="12"/>
      <c r="IH128" s="12"/>
      <c r="II128" s="12"/>
      <c r="IJ128" s="12"/>
      <c r="IK128" s="12"/>
      <c r="IL128" s="12"/>
      <c r="IM128" s="12"/>
      <c r="IN128" s="12"/>
      <c r="IO128" s="12"/>
      <c r="IP128" s="12"/>
      <c r="IQ128" s="12"/>
      <c r="IR128" s="12"/>
      <c r="IS128" s="12"/>
      <c r="IT128" s="12"/>
      <c r="IU128" s="12"/>
      <c r="IV128" s="12"/>
      <c r="IW128" s="12"/>
      <c r="IX128" s="12"/>
      <c r="IY128" s="12"/>
      <c r="IZ128" s="12"/>
      <c r="JA128" s="12"/>
      <c r="JB128" s="12"/>
      <c r="JC128" s="12"/>
      <c r="JD128" s="12"/>
      <c r="JE128" s="12"/>
      <c r="JF128" s="12"/>
      <c r="JG128" s="12"/>
      <c r="JH128" s="12"/>
      <c r="JI128" s="12"/>
      <c r="JJ128" s="12"/>
      <c r="JK128" s="12"/>
      <c r="JL128" s="12"/>
      <c r="JM128" s="12"/>
      <c r="JN128" s="12"/>
      <c r="JO128" s="12"/>
      <c r="JP128" s="12"/>
      <c r="JQ128" s="12"/>
      <c r="JR128" s="12"/>
      <c r="JS128" s="12"/>
      <c r="JT128" s="12"/>
      <c r="JU128" s="12"/>
      <c r="JV128" s="12"/>
      <c r="JW128" s="12"/>
      <c r="JX128" s="12"/>
      <c r="JY128" s="12"/>
      <c r="JZ128" s="12"/>
      <c r="KA128" s="12"/>
      <c r="KB128" s="12"/>
      <c r="KC128" s="12"/>
      <c r="KD128" s="12"/>
      <c r="KE128" s="12"/>
      <c r="KF128" s="12"/>
      <c r="KG128" s="12"/>
      <c r="KH128" s="12"/>
      <c r="KI128" s="12"/>
      <c r="KJ128" s="12"/>
      <c r="KK128" s="12"/>
      <c r="KL128" s="12"/>
      <c r="KM128" s="12"/>
      <c r="KN128" s="12"/>
      <c r="KO128" s="12"/>
      <c r="KP128" s="12"/>
      <c r="KQ128" s="12"/>
      <c r="KR128" s="12"/>
      <c r="KS128" s="12"/>
      <c r="KT128" s="12"/>
      <c r="KU128" s="12"/>
      <c r="KV128" s="12"/>
      <c r="KW128" s="12"/>
      <c r="KX128" s="12"/>
      <c r="KY128" s="12"/>
      <c r="KZ128" s="12"/>
      <c r="LA128" s="12"/>
      <c r="LB128" s="12"/>
      <c r="LC128" s="12"/>
      <c r="LD128" s="12"/>
      <c r="LE128" s="12"/>
      <c r="LF128" s="12"/>
      <c r="LG128" s="12"/>
      <c r="LH128" s="12"/>
      <c r="LI128" s="12"/>
      <c r="LJ128" s="12"/>
      <c r="LK128" s="12"/>
      <c r="LL128" s="12"/>
      <c r="LM128" s="12"/>
      <c r="LN128" s="12"/>
      <c r="LO128" s="12"/>
      <c r="LP128" s="12"/>
      <c r="LQ128" s="12"/>
      <c r="LR128" s="12"/>
      <c r="LS128" s="12"/>
      <c r="LT128" s="12"/>
      <c r="LU128" s="12"/>
      <c r="LV128" s="12"/>
      <c r="LW128" s="12"/>
      <c r="LX128" s="12"/>
      <c r="LY128" s="12"/>
      <c r="LZ128" s="12"/>
      <c r="MA128" s="12"/>
      <c r="MB128" s="12"/>
      <c r="MC128" s="12"/>
      <c r="MD128" s="12"/>
      <c r="ME128" s="12"/>
      <c r="MF128" s="12"/>
      <c r="MG128" s="12"/>
      <c r="MH128" s="12"/>
      <c r="MI128" s="12"/>
      <c r="MJ128" s="12"/>
      <c r="MK128" s="12"/>
      <c r="ML128" s="12"/>
      <c r="MM128" s="12"/>
    </row>
    <row r="129" spans="1:351" s="21" customFormat="1" x14ac:dyDescent="0.3">
      <c r="A129" s="14"/>
      <c r="B129" s="158"/>
      <c r="C129" s="158"/>
      <c r="D129" s="158"/>
      <c r="E129" s="158"/>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c r="EC129" s="12"/>
      <c r="ED129" s="12"/>
      <c r="EE129" s="12"/>
      <c r="EF129" s="12"/>
      <c r="EG129" s="12"/>
      <c r="EH129" s="12"/>
      <c r="EI129" s="12"/>
      <c r="EJ129" s="12"/>
      <c r="EK129" s="12"/>
      <c r="EL129" s="12"/>
      <c r="EM129" s="12"/>
      <c r="EN129" s="12"/>
      <c r="EO129" s="12"/>
      <c r="EP129" s="12"/>
      <c r="EQ129" s="12"/>
      <c r="ER129" s="12"/>
      <c r="ES129" s="12"/>
      <c r="ET129" s="12"/>
      <c r="EU129" s="12"/>
      <c r="EV129" s="12"/>
      <c r="EW129" s="12"/>
      <c r="EX129" s="12"/>
      <c r="EY129" s="12"/>
      <c r="EZ129" s="12"/>
      <c r="FA129" s="12"/>
      <c r="FB129" s="12"/>
      <c r="FC129" s="12"/>
      <c r="FD129" s="12"/>
      <c r="FE129" s="12"/>
      <c r="FF129" s="12"/>
      <c r="FG129" s="12"/>
      <c r="FH129" s="12"/>
      <c r="FI129" s="12"/>
      <c r="FJ129" s="12"/>
      <c r="FK129" s="12"/>
      <c r="FL129" s="12"/>
      <c r="FM129" s="12"/>
      <c r="FN129" s="12"/>
      <c r="FO129" s="12"/>
      <c r="FP129" s="12"/>
      <c r="FQ129" s="12"/>
      <c r="FR129" s="12"/>
      <c r="FS129" s="12"/>
      <c r="FT129" s="12"/>
      <c r="FU129" s="12"/>
      <c r="FV129" s="12"/>
      <c r="FW129" s="12"/>
      <c r="FX129" s="12"/>
      <c r="FY129" s="12"/>
      <c r="FZ129" s="12"/>
      <c r="GA129" s="12"/>
      <c r="GB129" s="12"/>
      <c r="GC129" s="12"/>
      <c r="GD129" s="12"/>
      <c r="GE129" s="12"/>
      <c r="GF129" s="12"/>
      <c r="GG129" s="12"/>
      <c r="GH129" s="12"/>
      <c r="GI129" s="12"/>
      <c r="GJ129" s="12"/>
      <c r="GK129" s="12"/>
      <c r="GL129" s="12"/>
      <c r="GM129" s="12"/>
      <c r="GN129" s="12"/>
      <c r="GO129" s="12"/>
      <c r="GP129" s="12"/>
      <c r="GQ129" s="12"/>
      <c r="GR129" s="12"/>
      <c r="GS129" s="12"/>
      <c r="GT129" s="12"/>
      <c r="GU129" s="12"/>
      <c r="GV129" s="12"/>
      <c r="GW129" s="12"/>
      <c r="GX129" s="12"/>
      <c r="GY129" s="12"/>
      <c r="GZ129" s="12"/>
      <c r="HA129" s="12"/>
      <c r="HB129" s="12"/>
      <c r="HC129" s="12"/>
      <c r="HD129" s="12"/>
      <c r="HE129" s="12"/>
      <c r="HF129" s="12"/>
      <c r="HG129" s="12"/>
      <c r="HH129" s="12"/>
      <c r="HI129" s="12"/>
      <c r="HJ129" s="12"/>
      <c r="HK129" s="12"/>
      <c r="HL129" s="12"/>
      <c r="HM129" s="12"/>
      <c r="HN129" s="12"/>
      <c r="HO129" s="12"/>
      <c r="HP129" s="12"/>
      <c r="HQ129" s="12"/>
      <c r="HR129" s="12"/>
      <c r="HS129" s="12"/>
      <c r="HT129" s="12"/>
      <c r="HU129" s="12"/>
      <c r="HV129" s="12"/>
      <c r="HW129" s="12"/>
      <c r="HX129" s="12"/>
      <c r="HY129" s="12"/>
      <c r="HZ129" s="12"/>
      <c r="IA129" s="12"/>
      <c r="IB129" s="12"/>
      <c r="IC129" s="12"/>
      <c r="ID129" s="12"/>
      <c r="IE129" s="12"/>
      <c r="IF129" s="12"/>
      <c r="IG129" s="12"/>
      <c r="IH129" s="12"/>
      <c r="II129" s="12"/>
      <c r="IJ129" s="12"/>
      <c r="IK129" s="12"/>
      <c r="IL129" s="12"/>
      <c r="IM129" s="12"/>
      <c r="IN129" s="12"/>
      <c r="IO129" s="12"/>
      <c r="IP129" s="12"/>
      <c r="IQ129" s="12"/>
      <c r="IR129" s="12"/>
      <c r="IS129" s="12"/>
      <c r="IT129" s="12"/>
      <c r="IU129" s="12"/>
      <c r="IV129" s="12"/>
      <c r="IW129" s="12"/>
      <c r="IX129" s="12"/>
      <c r="IY129" s="12"/>
      <c r="IZ129" s="12"/>
      <c r="JA129" s="12"/>
      <c r="JB129" s="12"/>
      <c r="JC129" s="12"/>
      <c r="JD129" s="12"/>
      <c r="JE129" s="12"/>
      <c r="JF129" s="12"/>
      <c r="JG129" s="12"/>
      <c r="JH129" s="12"/>
      <c r="JI129" s="12"/>
      <c r="JJ129" s="12"/>
      <c r="JK129" s="12"/>
      <c r="JL129" s="12"/>
      <c r="JM129" s="12"/>
      <c r="JN129" s="12"/>
      <c r="JO129" s="12"/>
      <c r="JP129" s="12"/>
      <c r="JQ129" s="12"/>
      <c r="JR129" s="12"/>
      <c r="JS129" s="12"/>
      <c r="JT129" s="12"/>
      <c r="JU129" s="12"/>
      <c r="JV129" s="12"/>
      <c r="JW129" s="12"/>
      <c r="JX129" s="12"/>
      <c r="JY129" s="12"/>
      <c r="JZ129" s="12"/>
      <c r="KA129" s="12"/>
      <c r="KB129" s="12"/>
      <c r="KC129" s="12"/>
      <c r="KD129" s="12"/>
      <c r="KE129" s="12"/>
      <c r="KF129" s="12"/>
      <c r="KG129" s="12"/>
      <c r="KH129" s="12"/>
      <c r="KI129" s="12"/>
      <c r="KJ129" s="12"/>
      <c r="KK129" s="12"/>
      <c r="KL129" s="12"/>
      <c r="KM129" s="12"/>
      <c r="KN129" s="12"/>
      <c r="KO129" s="12"/>
      <c r="KP129" s="12"/>
      <c r="KQ129" s="12"/>
      <c r="KR129" s="12"/>
      <c r="KS129" s="12"/>
      <c r="KT129" s="12"/>
      <c r="KU129" s="12"/>
      <c r="KV129" s="12"/>
      <c r="KW129" s="12"/>
      <c r="KX129" s="12"/>
      <c r="KY129" s="12"/>
      <c r="KZ129" s="12"/>
      <c r="LA129" s="12"/>
      <c r="LB129" s="12"/>
      <c r="LC129" s="12"/>
      <c r="LD129" s="12"/>
      <c r="LE129" s="12"/>
      <c r="LF129" s="12"/>
      <c r="LG129" s="12"/>
      <c r="LH129" s="12"/>
      <c r="LI129" s="12"/>
      <c r="LJ129" s="12"/>
      <c r="LK129" s="12"/>
      <c r="LL129" s="12"/>
      <c r="LM129" s="12"/>
      <c r="LN129" s="12"/>
      <c r="LO129" s="12"/>
      <c r="LP129" s="12"/>
      <c r="LQ129" s="12"/>
      <c r="LR129" s="12"/>
      <c r="LS129" s="12"/>
      <c r="LT129" s="12"/>
      <c r="LU129" s="12"/>
      <c r="LV129" s="12"/>
      <c r="LW129" s="12"/>
      <c r="LX129" s="12"/>
      <c r="LY129" s="12"/>
      <c r="LZ129" s="12"/>
      <c r="MA129" s="12"/>
      <c r="MB129" s="12"/>
      <c r="MC129" s="12"/>
      <c r="MD129" s="12"/>
      <c r="ME129" s="12"/>
      <c r="MF129" s="12"/>
      <c r="MG129" s="12"/>
      <c r="MH129" s="12"/>
      <c r="MI129" s="12"/>
      <c r="MJ129" s="12"/>
      <c r="MK129" s="12"/>
      <c r="ML129" s="12"/>
      <c r="MM129" s="12"/>
    </row>
    <row r="130" spans="1:351" s="21" customFormat="1" ht="30" customHeight="1" x14ac:dyDescent="0.3">
      <c r="A130" s="13"/>
      <c r="B130" s="13"/>
      <c r="C130" s="13"/>
      <c r="D130" s="13"/>
      <c r="E130" s="13"/>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c r="EB130" s="12"/>
      <c r="EC130" s="12"/>
      <c r="ED130" s="12"/>
      <c r="EE130" s="12"/>
      <c r="EF130" s="12"/>
      <c r="EG130" s="12"/>
      <c r="EH130" s="12"/>
      <c r="EI130" s="12"/>
      <c r="EJ130" s="12"/>
      <c r="EK130" s="12"/>
      <c r="EL130" s="12"/>
      <c r="EM130" s="12"/>
      <c r="EN130" s="12"/>
      <c r="EO130" s="12"/>
      <c r="EP130" s="12"/>
      <c r="EQ130" s="12"/>
      <c r="ER130" s="12"/>
      <c r="ES130" s="12"/>
      <c r="ET130" s="12"/>
      <c r="EU130" s="12"/>
      <c r="EV130" s="12"/>
      <c r="EW130" s="12"/>
      <c r="EX130" s="12"/>
      <c r="EY130" s="12"/>
      <c r="EZ130" s="12"/>
      <c r="FA130" s="12"/>
      <c r="FB130" s="12"/>
      <c r="FC130" s="12"/>
      <c r="FD130" s="12"/>
      <c r="FE130" s="12"/>
      <c r="FF130" s="12"/>
      <c r="FG130" s="12"/>
      <c r="FH130" s="12"/>
      <c r="FI130" s="12"/>
      <c r="FJ130" s="12"/>
      <c r="FK130" s="12"/>
      <c r="FL130" s="12"/>
      <c r="FM130" s="12"/>
      <c r="FN130" s="12"/>
      <c r="FO130" s="12"/>
      <c r="FP130" s="12"/>
      <c r="FQ130" s="12"/>
      <c r="FR130" s="12"/>
      <c r="FS130" s="12"/>
      <c r="FT130" s="12"/>
      <c r="FU130" s="12"/>
      <c r="FV130" s="12"/>
      <c r="FW130" s="12"/>
      <c r="FX130" s="12"/>
      <c r="FY130" s="12"/>
      <c r="FZ130" s="12"/>
      <c r="GA130" s="12"/>
      <c r="GB130" s="12"/>
      <c r="GC130" s="12"/>
      <c r="GD130" s="12"/>
      <c r="GE130" s="12"/>
      <c r="GF130" s="12"/>
      <c r="GG130" s="12"/>
      <c r="GH130" s="12"/>
      <c r="GI130" s="12"/>
      <c r="GJ130" s="12"/>
      <c r="GK130" s="12"/>
      <c r="GL130" s="12"/>
      <c r="GM130" s="12"/>
      <c r="GN130" s="12"/>
      <c r="GO130" s="12"/>
      <c r="GP130" s="12"/>
      <c r="GQ130" s="12"/>
      <c r="GR130" s="12"/>
      <c r="GS130" s="12"/>
      <c r="GT130" s="12"/>
      <c r="GU130" s="12"/>
      <c r="GV130" s="12"/>
      <c r="GW130" s="12"/>
      <c r="GX130" s="12"/>
      <c r="GY130" s="12"/>
      <c r="GZ130" s="12"/>
      <c r="HA130" s="12"/>
      <c r="HB130" s="12"/>
      <c r="HC130" s="12"/>
      <c r="HD130" s="12"/>
      <c r="HE130" s="12"/>
      <c r="HF130" s="12"/>
      <c r="HG130" s="12"/>
      <c r="HH130" s="12"/>
      <c r="HI130" s="12"/>
      <c r="HJ130" s="12"/>
      <c r="HK130" s="12"/>
      <c r="HL130" s="12"/>
      <c r="HM130" s="12"/>
      <c r="HN130" s="12"/>
      <c r="HO130" s="12"/>
      <c r="HP130" s="12"/>
      <c r="HQ130" s="12"/>
      <c r="HR130" s="12"/>
      <c r="HS130" s="12"/>
      <c r="HT130" s="12"/>
      <c r="HU130" s="12"/>
      <c r="HV130" s="12"/>
      <c r="HW130" s="12"/>
      <c r="HX130" s="12"/>
      <c r="HY130" s="12"/>
      <c r="HZ130" s="12"/>
      <c r="IA130" s="12"/>
      <c r="IB130" s="12"/>
      <c r="IC130" s="12"/>
      <c r="ID130" s="12"/>
      <c r="IE130" s="12"/>
      <c r="IF130" s="12"/>
      <c r="IG130" s="12"/>
      <c r="IH130" s="12"/>
      <c r="II130" s="12"/>
      <c r="IJ130" s="12"/>
      <c r="IK130" s="12"/>
      <c r="IL130" s="12"/>
      <c r="IM130" s="12"/>
      <c r="IN130" s="12"/>
      <c r="IO130" s="12"/>
      <c r="IP130" s="12"/>
      <c r="IQ130" s="12"/>
      <c r="IR130" s="12"/>
      <c r="IS130" s="12"/>
      <c r="IT130" s="12"/>
      <c r="IU130" s="12"/>
      <c r="IV130" s="12"/>
      <c r="IW130" s="12"/>
      <c r="IX130" s="12"/>
      <c r="IY130" s="12"/>
      <c r="IZ130" s="12"/>
      <c r="JA130" s="12"/>
      <c r="JB130" s="12"/>
      <c r="JC130" s="12"/>
      <c r="JD130" s="12"/>
      <c r="JE130" s="12"/>
      <c r="JF130" s="12"/>
      <c r="JG130" s="12"/>
      <c r="JH130" s="12"/>
      <c r="JI130" s="12"/>
      <c r="JJ130" s="12"/>
      <c r="JK130" s="12"/>
      <c r="JL130" s="12"/>
      <c r="JM130" s="12"/>
      <c r="JN130" s="12"/>
      <c r="JO130" s="12"/>
      <c r="JP130" s="12"/>
      <c r="JQ130" s="12"/>
      <c r="JR130" s="12"/>
      <c r="JS130" s="12"/>
      <c r="JT130" s="12"/>
      <c r="JU130" s="12"/>
      <c r="JV130" s="12"/>
      <c r="JW130" s="12"/>
      <c r="JX130" s="12"/>
      <c r="JY130" s="12"/>
      <c r="JZ130" s="12"/>
      <c r="KA130" s="12"/>
      <c r="KB130" s="12"/>
      <c r="KC130" s="12"/>
      <c r="KD130" s="12"/>
      <c r="KE130" s="12"/>
      <c r="KF130" s="12"/>
      <c r="KG130" s="12"/>
      <c r="KH130" s="12"/>
      <c r="KI130" s="12"/>
      <c r="KJ130" s="12"/>
      <c r="KK130" s="12"/>
      <c r="KL130" s="12"/>
      <c r="KM130" s="12"/>
      <c r="KN130" s="12"/>
      <c r="KO130" s="12"/>
      <c r="KP130" s="12"/>
      <c r="KQ130" s="12"/>
      <c r="KR130" s="12"/>
      <c r="KS130" s="12"/>
      <c r="KT130" s="12"/>
      <c r="KU130" s="12"/>
      <c r="KV130" s="12"/>
      <c r="KW130" s="12"/>
      <c r="KX130" s="12"/>
      <c r="KY130" s="12"/>
      <c r="KZ130" s="12"/>
      <c r="LA130" s="12"/>
      <c r="LB130" s="12"/>
      <c r="LC130" s="12"/>
      <c r="LD130" s="12"/>
      <c r="LE130" s="12"/>
      <c r="LF130" s="12"/>
      <c r="LG130" s="12"/>
      <c r="LH130" s="12"/>
      <c r="LI130" s="12"/>
      <c r="LJ130" s="12"/>
      <c r="LK130" s="12"/>
      <c r="LL130" s="12"/>
      <c r="LM130" s="12"/>
      <c r="LN130" s="12"/>
      <c r="LO130" s="12"/>
      <c r="LP130" s="12"/>
      <c r="LQ130" s="12"/>
      <c r="LR130" s="12"/>
      <c r="LS130" s="12"/>
      <c r="LT130" s="12"/>
      <c r="LU130" s="12"/>
      <c r="LV130" s="12"/>
      <c r="LW130" s="12"/>
      <c r="LX130" s="12"/>
      <c r="LY130" s="12"/>
      <c r="LZ130" s="12"/>
      <c r="MA130" s="12"/>
      <c r="MB130" s="12"/>
      <c r="MC130" s="12"/>
      <c r="MD130" s="12"/>
      <c r="ME130" s="12"/>
      <c r="MF130" s="12"/>
      <c r="MG130" s="12"/>
      <c r="MH130" s="12"/>
      <c r="MI130" s="12"/>
      <c r="MJ130" s="12"/>
      <c r="MK130" s="12"/>
      <c r="ML130" s="12"/>
      <c r="MM130" s="12"/>
    </row>
    <row r="131" spans="1:351" s="21" customFormat="1" ht="15" customHeight="1" x14ac:dyDescent="0.3">
      <c r="A131" s="14"/>
      <c r="B131" s="158"/>
      <c r="C131" s="158"/>
      <c r="D131" s="158"/>
      <c r="E131" s="158"/>
      <c r="F131" s="114"/>
      <c r="G131" s="114"/>
      <c r="H131" s="114"/>
      <c r="I131" s="114"/>
      <c r="J131" s="114"/>
      <c r="K131" s="114"/>
      <c r="L131" s="114"/>
      <c r="M131" s="114"/>
      <c r="N131" s="113"/>
      <c r="O131" s="114"/>
      <c r="P131" s="114"/>
      <c r="Q131" s="114"/>
      <c r="R131" s="114"/>
      <c r="S131" s="114"/>
      <c r="T131" s="114"/>
      <c r="U131" s="114"/>
      <c r="V131" s="114"/>
      <c r="W131" s="114"/>
      <c r="X131" s="114"/>
      <c r="Y131" s="111"/>
      <c r="Z131" s="111"/>
      <c r="AA131" s="111"/>
      <c r="AB131" s="111"/>
      <c r="AC131" s="111"/>
      <c r="AD131" s="114"/>
      <c r="AE131" s="111"/>
      <c r="AF131" s="111"/>
      <c r="AG131" s="111"/>
      <c r="AH131" s="111"/>
      <c r="AI131" s="114"/>
      <c r="AJ131" s="114"/>
      <c r="AK131" s="114"/>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2"/>
      <c r="DI131" s="12"/>
      <c r="DJ131" s="12"/>
      <c r="DK131" s="12"/>
      <c r="DL131" s="12"/>
      <c r="DM131" s="12"/>
      <c r="DN131" s="12"/>
      <c r="DO131" s="12"/>
      <c r="DP131" s="12"/>
      <c r="DQ131" s="12"/>
      <c r="DR131" s="12"/>
      <c r="DS131" s="12"/>
      <c r="DT131" s="12"/>
      <c r="DU131" s="12"/>
      <c r="DV131" s="12"/>
      <c r="DW131" s="12"/>
      <c r="DX131" s="12"/>
      <c r="DY131" s="12"/>
      <c r="DZ131" s="12"/>
      <c r="EA131" s="12"/>
      <c r="EB131" s="12"/>
      <c r="EC131" s="12"/>
      <c r="ED131" s="12"/>
      <c r="EE131" s="12"/>
      <c r="EF131" s="12"/>
      <c r="EG131" s="12"/>
      <c r="EH131" s="12"/>
      <c r="EI131" s="12"/>
      <c r="EJ131" s="12"/>
      <c r="EK131" s="12"/>
      <c r="EL131" s="12"/>
      <c r="EM131" s="12"/>
      <c r="EN131" s="12"/>
      <c r="EO131" s="12"/>
      <c r="EP131" s="12"/>
      <c r="EQ131" s="12"/>
      <c r="ER131" s="12"/>
      <c r="ES131" s="12"/>
      <c r="ET131" s="12"/>
      <c r="EU131" s="12"/>
      <c r="EV131" s="12"/>
      <c r="EW131" s="12"/>
      <c r="EX131" s="12"/>
      <c r="EY131" s="12"/>
      <c r="EZ131" s="12"/>
      <c r="FA131" s="12"/>
      <c r="FB131" s="12"/>
      <c r="FC131" s="12"/>
      <c r="FD131" s="12"/>
      <c r="FE131" s="12"/>
      <c r="FF131" s="12"/>
      <c r="FG131" s="12"/>
      <c r="FH131" s="12"/>
      <c r="FI131" s="12"/>
      <c r="FJ131" s="12"/>
      <c r="FK131" s="12"/>
      <c r="FL131" s="12"/>
      <c r="FM131" s="12"/>
      <c r="FN131" s="12"/>
      <c r="FO131" s="12"/>
      <c r="FP131" s="12"/>
      <c r="FQ131" s="12"/>
      <c r="FR131" s="12"/>
      <c r="FS131" s="12"/>
      <c r="FT131" s="12"/>
      <c r="FU131" s="12"/>
      <c r="FV131" s="12"/>
      <c r="FW131" s="12"/>
      <c r="FX131" s="12"/>
      <c r="FY131" s="12"/>
      <c r="FZ131" s="12"/>
      <c r="GA131" s="12"/>
      <c r="GB131" s="12"/>
      <c r="GC131" s="12"/>
      <c r="GD131" s="12"/>
      <c r="GE131" s="12"/>
      <c r="GF131" s="12"/>
      <c r="GG131" s="12"/>
      <c r="GH131" s="12"/>
      <c r="GI131" s="12"/>
      <c r="GJ131" s="12"/>
      <c r="GK131" s="12"/>
      <c r="GL131" s="12"/>
      <c r="GM131" s="12"/>
      <c r="GN131" s="12"/>
      <c r="GO131" s="12"/>
      <c r="GP131" s="12"/>
      <c r="GQ131" s="12"/>
      <c r="GR131" s="12"/>
      <c r="GS131" s="12"/>
      <c r="GT131" s="12"/>
      <c r="GU131" s="12"/>
      <c r="GV131" s="12"/>
      <c r="GW131" s="12"/>
      <c r="GX131" s="12"/>
      <c r="GY131" s="12"/>
      <c r="GZ131" s="12"/>
      <c r="HA131" s="12"/>
      <c r="HB131" s="12"/>
      <c r="HC131" s="12"/>
      <c r="HD131" s="12"/>
      <c r="HE131" s="12"/>
      <c r="HF131" s="12"/>
      <c r="HG131" s="12"/>
      <c r="HH131" s="12"/>
      <c r="HI131" s="12"/>
      <c r="HJ131" s="12"/>
      <c r="HK131" s="12"/>
      <c r="HL131" s="12"/>
      <c r="HM131" s="12"/>
      <c r="HN131" s="12"/>
      <c r="HO131" s="12"/>
      <c r="HP131" s="12"/>
      <c r="HQ131" s="12"/>
      <c r="HR131" s="12"/>
      <c r="HS131" s="12"/>
      <c r="HT131" s="12"/>
      <c r="HU131" s="12"/>
      <c r="HV131" s="12"/>
      <c r="HW131" s="12"/>
      <c r="HX131" s="12"/>
      <c r="HY131" s="12"/>
      <c r="HZ131" s="12"/>
      <c r="IA131" s="12"/>
      <c r="IB131" s="12"/>
      <c r="IC131" s="12"/>
      <c r="ID131" s="12"/>
      <c r="IE131" s="12"/>
      <c r="IF131" s="12"/>
      <c r="IG131" s="12"/>
      <c r="IH131" s="12"/>
      <c r="II131" s="12"/>
      <c r="IJ131" s="12"/>
      <c r="IK131" s="12"/>
      <c r="IL131" s="12"/>
      <c r="IM131" s="12"/>
      <c r="IN131" s="12"/>
      <c r="IO131" s="12"/>
      <c r="IP131" s="12"/>
      <c r="IQ131" s="12"/>
      <c r="IR131" s="12"/>
      <c r="IS131" s="12"/>
      <c r="IT131" s="12"/>
      <c r="IU131" s="12"/>
      <c r="IV131" s="12"/>
      <c r="IW131" s="12"/>
      <c r="IX131" s="12"/>
      <c r="IY131" s="12"/>
      <c r="IZ131" s="12"/>
      <c r="JA131" s="12"/>
      <c r="JB131" s="12"/>
      <c r="JC131" s="12"/>
      <c r="JD131" s="12"/>
      <c r="JE131" s="12"/>
      <c r="JF131" s="12"/>
      <c r="JG131" s="12"/>
      <c r="JH131" s="12"/>
      <c r="JI131" s="12"/>
      <c r="JJ131" s="12"/>
      <c r="JK131" s="12"/>
      <c r="JL131" s="12"/>
      <c r="JM131" s="12"/>
      <c r="JN131" s="12"/>
      <c r="JO131" s="12"/>
      <c r="JP131" s="12"/>
      <c r="JQ131" s="12"/>
      <c r="JR131" s="12"/>
      <c r="JS131" s="12"/>
      <c r="JT131" s="12"/>
      <c r="JU131" s="12"/>
      <c r="JV131" s="12"/>
      <c r="JW131" s="12"/>
      <c r="JX131" s="12"/>
      <c r="JY131" s="12"/>
      <c r="JZ131" s="12"/>
      <c r="KA131" s="12"/>
      <c r="KB131" s="12"/>
      <c r="KC131" s="12"/>
      <c r="KD131" s="12"/>
      <c r="KE131" s="12"/>
      <c r="KF131" s="12"/>
      <c r="KG131" s="12"/>
      <c r="KH131" s="12"/>
      <c r="KI131" s="12"/>
      <c r="KJ131" s="12"/>
      <c r="KK131" s="12"/>
      <c r="KL131" s="12"/>
      <c r="KM131" s="12"/>
      <c r="KN131" s="12"/>
      <c r="KO131" s="12"/>
      <c r="KP131" s="12"/>
      <c r="KQ131" s="12"/>
      <c r="KR131" s="12"/>
      <c r="KS131" s="12"/>
      <c r="KT131" s="12"/>
      <c r="KU131" s="12"/>
      <c r="KV131" s="12"/>
      <c r="KW131" s="12"/>
      <c r="KX131" s="12"/>
      <c r="KY131" s="12"/>
      <c r="KZ131" s="12"/>
      <c r="LA131" s="12"/>
      <c r="LB131" s="12"/>
      <c r="LC131" s="12"/>
      <c r="LD131" s="12"/>
      <c r="LE131" s="12"/>
      <c r="LF131" s="12"/>
      <c r="LG131" s="12"/>
      <c r="LH131" s="12"/>
      <c r="LI131" s="12"/>
      <c r="LJ131" s="12"/>
      <c r="LK131" s="12"/>
      <c r="LL131" s="12"/>
      <c r="LM131" s="12"/>
      <c r="LN131" s="12"/>
      <c r="LO131" s="12"/>
      <c r="LP131" s="12"/>
      <c r="LQ131" s="12"/>
      <c r="LR131" s="12"/>
      <c r="LS131" s="12"/>
      <c r="LT131" s="12"/>
      <c r="LU131" s="12"/>
      <c r="LV131" s="12"/>
      <c r="LW131" s="12"/>
      <c r="LX131" s="12"/>
      <c r="LY131" s="12"/>
      <c r="LZ131" s="12"/>
      <c r="MA131" s="12"/>
      <c r="MB131" s="12"/>
      <c r="MC131" s="12"/>
      <c r="MD131" s="12"/>
      <c r="ME131" s="12"/>
      <c r="MF131" s="12"/>
      <c r="MG131" s="12"/>
      <c r="MH131" s="12"/>
      <c r="MI131" s="12"/>
      <c r="MJ131" s="12"/>
      <c r="MK131" s="12"/>
      <c r="ML131" s="12"/>
      <c r="MM131" s="12"/>
    </row>
    <row r="132" spans="1:351" s="21" customFormat="1" ht="15" customHeight="1" x14ac:dyDescent="0.3">
      <c r="A132" s="14"/>
      <c r="B132" s="158"/>
      <c r="C132" s="158"/>
      <c r="D132" s="158"/>
      <c r="E132" s="158"/>
      <c r="F132" s="114"/>
      <c r="G132" s="114"/>
      <c r="H132" s="114"/>
      <c r="I132" s="114"/>
      <c r="J132" s="114"/>
      <c r="K132" s="114"/>
      <c r="L132" s="114"/>
      <c r="M132" s="114"/>
      <c r="N132" s="114"/>
      <c r="O132" s="114"/>
      <c r="P132" s="114"/>
      <c r="Q132" s="114"/>
      <c r="R132" s="114"/>
      <c r="S132" s="114"/>
      <c r="T132" s="114"/>
      <c r="U132" s="114"/>
      <c r="V132" s="114"/>
      <c r="W132" s="114"/>
      <c r="X132" s="114"/>
      <c r="Y132" s="111"/>
      <c r="Z132" s="111"/>
      <c r="AA132" s="111"/>
      <c r="AB132" s="111"/>
      <c r="AC132" s="111"/>
      <c r="AD132" s="114"/>
      <c r="AE132" s="111"/>
      <c r="AF132" s="111"/>
      <c r="AG132" s="111"/>
      <c r="AH132" s="111"/>
      <c r="AI132" s="114"/>
      <c r="AJ132" s="114"/>
      <c r="AK132" s="114"/>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12"/>
      <c r="DP132" s="12"/>
      <c r="DQ132" s="12"/>
      <c r="DR132" s="12"/>
      <c r="DS132" s="12"/>
      <c r="DT132" s="12"/>
      <c r="DU132" s="12"/>
      <c r="DV132" s="12"/>
      <c r="DW132" s="12"/>
      <c r="DX132" s="12"/>
      <c r="DY132" s="12"/>
      <c r="DZ132" s="12"/>
      <c r="EA132" s="12"/>
      <c r="EB132" s="12"/>
      <c r="EC132" s="12"/>
      <c r="ED132" s="12"/>
      <c r="EE132" s="12"/>
      <c r="EF132" s="12"/>
      <c r="EG132" s="12"/>
      <c r="EH132" s="12"/>
      <c r="EI132" s="12"/>
      <c r="EJ132" s="12"/>
      <c r="EK132" s="12"/>
      <c r="EL132" s="12"/>
      <c r="EM132" s="12"/>
      <c r="EN132" s="12"/>
      <c r="EO132" s="12"/>
      <c r="EP132" s="12"/>
      <c r="EQ132" s="12"/>
      <c r="ER132" s="12"/>
      <c r="ES132" s="12"/>
      <c r="ET132" s="12"/>
      <c r="EU132" s="12"/>
      <c r="EV132" s="12"/>
      <c r="EW132" s="12"/>
      <c r="EX132" s="12"/>
      <c r="EY132" s="12"/>
      <c r="EZ132" s="12"/>
      <c r="FA132" s="12"/>
      <c r="FB132" s="12"/>
      <c r="FC132" s="12"/>
      <c r="FD132" s="12"/>
      <c r="FE132" s="12"/>
      <c r="FF132" s="12"/>
      <c r="FG132" s="12"/>
      <c r="FH132" s="12"/>
      <c r="FI132" s="12"/>
      <c r="FJ132" s="12"/>
      <c r="FK132" s="12"/>
      <c r="FL132" s="12"/>
      <c r="FM132" s="12"/>
      <c r="FN132" s="12"/>
      <c r="FO132" s="12"/>
      <c r="FP132" s="12"/>
      <c r="FQ132" s="12"/>
      <c r="FR132" s="12"/>
      <c r="FS132" s="12"/>
      <c r="FT132" s="12"/>
      <c r="FU132" s="12"/>
      <c r="FV132" s="12"/>
      <c r="FW132" s="12"/>
      <c r="FX132" s="12"/>
      <c r="FY132" s="12"/>
      <c r="FZ132" s="12"/>
      <c r="GA132" s="12"/>
      <c r="GB132" s="12"/>
      <c r="GC132" s="12"/>
      <c r="GD132" s="12"/>
      <c r="GE132" s="12"/>
      <c r="GF132" s="12"/>
      <c r="GG132" s="12"/>
      <c r="GH132" s="12"/>
      <c r="GI132" s="12"/>
      <c r="GJ132" s="12"/>
      <c r="GK132" s="12"/>
      <c r="GL132" s="12"/>
      <c r="GM132" s="12"/>
      <c r="GN132" s="12"/>
      <c r="GO132" s="12"/>
      <c r="GP132" s="12"/>
      <c r="GQ132" s="12"/>
      <c r="GR132" s="12"/>
      <c r="GS132" s="12"/>
      <c r="GT132" s="12"/>
      <c r="GU132" s="12"/>
      <c r="GV132" s="12"/>
      <c r="GW132" s="12"/>
      <c r="GX132" s="12"/>
      <c r="GY132" s="12"/>
      <c r="GZ132" s="12"/>
      <c r="HA132" s="12"/>
      <c r="HB132" s="12"/>
      <c r="HC132" s="12"/>
      <c r="HD132" s="12"/>
      <c r="HE132" s="12"/>
      <c r="HF132" s="12"/>
      <c r="HG132" s="12"/>
      <c r="HH132" s="12"/>
      <c r="HI132" s="12"/>
      <c r="HJ132" s="12"/>
      <c r="HK132" s="12"/>
      <c r="HL132" s="12"/>
      <c r="HM132" s="12"/>
      <c r="HN132" s="12"/>
      <c r="HO132" s="12"/>
      <c r="HP132" s="12"/>
      <c r="HQ132" s="12"/>
      <c r="HR132" s="12"/>
      <c r="HS132" s="12"/>
      <c r="HT132" s="12"/>
      <c r="HU132" s="12"/>
      <c r="HV132" s="12"/>
      <c r="HW132" s="12"/>
      <c r="HX132" s="12"/>
      <c r="HY132" s="12"/>
      <c r="HZ132" s="12"/>
      <c r="IA132" s="12"/>
      <c r="IB132" s="12"/>
      <c r="IC132" s="12"/>
      <c r="ID132" s="12"/>
      <c r="IE132" s="12"/>
      <c r="IF132" s="12"/>
      <c r="IG132" s="12"/>
      <c r="IH132" s="12"/>
      <c r="II132" s="12"/>
      <c r="IJ132" s="12"/>
      <c r="IK132" s="12"/>
      <c r="IL132" s="12"/>
      <c r="IM132" s="12"/>
      <c r="IN132" s="12"/>
      <c r="IO132" s="12"/>
      <c r="IP132" s="12"/>
      <c r="IQ132" s="12"/>
      <c r="IR132" s="12"/>
      <c r="IS132" s="12"/>
      <c r="IT132" s="12"/>
      <c r="IU132" s="12"/>
      <c r="IV132" s="12"/>
      <c r="IW132" s="12"/>
      <c r="IX132" s="12"/>
      <c r="IY132" s="12"/>
      <c r="IZ132" s="12"/>
      <c r="JA132" s="12"/>
      <c r="JB132" s="12"/>
      <c r="JC132" s="12"/>
      <c r="JD132" s="12"/>
      <c r="JE132" s="12"/>
      <c r="JF132" s="12"/>
      <c r="JG132" s="12"/>
      <c r="JH132" s="12"/>
      <c r="JI132" s="12"/>
      <c r="JJ132" s="12"/>
      <c r="JK132" s="12"/>
      <c r="JL132" s="12"/>
      <c r="JM132" s="12"/>
      <c r="JN132" s="12"/>
      <c r="JO132" s="12"/>
      <c r="JP132" s="12"/>
      <c r="JQ132" s="12"/>
      <c r="JR132" s="12"/>
      <c r="JS132" s="12"/>
      <c r="JT132" s="12"/>
      <c r="JU132" s="12"/>
      <c r="JV132" s="12"/>
      <c r="JW132" s="12"/>
      <c r="JX132" s="12"/>
      <c r="JY132" s="12"/>
      <c r="JZ132" s="12"/>
      <c r="KA132" s="12"/>
      <c r="KB132" s="12"/>
      <c r="KC132" s="12"/>
      <c r="KD132" s="12"/>
      <c r="KE132" s="12"/>
      <c r="KF132" s="12"/>
      <c r="KG132" s="12"/>
      <c r="KH132" s="12"/>
      <c r="KI132" s="12"/>
      <c r="KJ132" s="12"/>
      <c r="KK132" s="12"/>
      <c r="KL132" s="12"/>
      <c r="KM132" s="12"/>
      <c r="KN132" s="12"/>
      <c r="KO132" s="12"/>
      <c r="KP132" s="12"/>
      <c r="KQ132" s="12"/>
      <c r="KR132" s="12"/>
      <c r="KS132" s="12"/>
      <c r="KT132" s="12"/>
      <c r="KU132" s="12"/>
      <c r="KV132" s="12"/>
      <c r="KW132" s="12"/>
      <c r="KX132" s="12"/>
      <c r="KY132" s="12"/>
      <c r="KZ132" s="12"/>
      <c r="LA132" s="12"/>
      <c r="LB132" s="12"/>
      <c r="LC132" s="12"/>
      <c r="LD132" s="12"/>
      <c r="LE132" s="12"/>
      <c r="LF132" s="12"/>
      <c r="LG132" s="12"/>
      <c r="LH132" s="12"/>
      <c r="LI132" s="12"/>
      <c r="LJ132" s="12"/>
      <c r="LK132" s="12"/>
      <c r="LL132" s="12"/>
      <c r="LM132" s="12"/>
      <c r="LN132" s="12"/>
      <c r="LO132" s="12"/>
      <c r="LP132" s="12"/>
      <c r="LQ132" s="12"/>
      <c r="LR132" s="12"/>
      <c r="LS132" s="12"/>
      <c r="LT132" s="12"/>
      <c r="LU132" s="12"/>
      <c r="LV132" s="12"/>
      <c r="LW132" s="12"/>
      <c r="LX132" s="12"/>
      <c r="LY132" s="12"/>
      <c r="LZ132" s="12"/>
      <c r="MA132" s="12"/>
      <c r="MB132" s="12"/>
      <c r="MC132" s="12"/>
      <c r="MD132" s="12"/>
      <c r="ME132" s="12"/>
      <c r="MF132" s="12"/>
      <c r="MG132" s="12"/>
      <c r="MH132" s="12"/>
      <c r="MI132" s="12"/>
      <c r="MJ132" s="12"/>
      <c r="MK132" s="12"/>
      <c r="ML132" s="12"/>
      <c r="MM132" s="12"/>
    </row>
    <row r="133" spans="1:351" s="21" customFormat="1" ht="15" customHeight="1" x14ac:dyDescent="0.3">
      <c r="A133" s="14"/>
      <c r="B133" s="158"/>
      <c r="C133" s="158"/>
      <c r="D133" s="158"/>
      <c r="E133" s="158"/>
      <c r="F133" s="114"/>
      <c r="G133" s="114"/>
      <c r="H133" s="114"/>
      <c r="I133" s="114"/>
      <c r="J133" s="114"/>
      <c r="K133" s="114"/>
      <c r="L133" s="114"/>
      <c r="M133" s="114"/>
      <c r="N133" s="114"/>
      <c r="O133" s="114"/>
      <c r="P133" s="114"/>
      <c r="Q133" s="114"/>
      <c r="R133" s="114"/>
      <c r="S133" s="114"/>
      <c r="T133" s="114"/>
      <c r="U133" s="114"/>
      <c r="V133" s="114"/>
      <c r="W133" s="114"/>
      <c r="X133" s="114"/>
      <c r="Y133" s="111"/>
      <c r="Z133" s="111"/>
      <c r="AA133" s="111"/>
      <c r="AB133" s="111"/>
      <c r="AC133" s="111"/>
      <c r="AD133" s="114"/>
      <c r="AE133" s="111"/>
      <c r="AF133" s="111"/>
      <c r="AG133" s="111"/>
      <c r="AH133" s="111"/>
      <c r="AI133" s="114"/>
      <c r="AJ133" s="114"/>
      <c r="AK133" s="114"/>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12"/>
      <c r="DP133" s="12"/>
      <c r="DQ133" s="12"/>
      <c r="DR133" s="12"/>
      <c r="DS133" s="12"/>
      <c r="DT133" s="12"/>
      <c r="DU133" s="12"/>
      <c r="DV133" s="12"/>
      <c r="DW133" s="12"/>
      <c r="DX133" s="12"/>
      <c r="DY133" s="12"/>
      <c r="DZ133" s="12"/>
      <c r="EA133" s="12"/>
      <c r="EB133" s="12"/>
      <c r="EC133" s="12"/>
      <c r="ED133" s="12"/>
      <c r="EE133" s="12"/>
      <c r="EF133" s="12"/>
      <c r="EG133" s="12"/>
      <c r="EH133" s="12"/>
      <c r="EI133" s="12"/>
      <c r="EJ133" s="12"/>
      <c r="EK133" s="12"/>
      <c r="EL133" s="12"/>
      <c r="EM133" s="12"/>
      <c r="EN133" s="12"/>
      <c r="EO133" s="12"/>
      <c r="EP133" s="12"/>
      <c r="EQ133" s="12"/>
      <c r="ER133" s="12"/>
      <c r="ES133" s="12"/>
      <c r="ET133" s="12"/>
      <c r="EU133" s="12"/>
      <c r="EV133" s="12"/>
      <c r="EW133" s="12"/>
      <c r="EX133" s="12"/>
      <c r="EY133" s="12"/>
      <c r="EZ133" s="12"/>
      <c r="FA133" s="12"/>
      <c r="FB133" s="12"/>
      <c r="FC133" s="12"/>
      <c r="FD133" s="12"/>
      <c r="FE133" s="12"/>
      <c r="FF133" s="12"/>
      <c r="FG133" s="12"/>
      <c r="FH133" s="12"/>
      <c r="FI133" s="12"/>
      <c r="FJ133" s="12"/>
      <c r="FK133" s="12"/>
      <c r="FL133" s="12"/>
      <c r="FM133" s="12"/>
      <c r="FN133" s="12"/>
      <c r="FO133" s="12"/>
      <c r="FP133" s="12"/>
      <c r="FQ133" s="12"/>
      <c r="FR133" s="12"/>
      <c r="FS133" s="12"/>
      <c r="FT133" s="12"/>
      <c r="FU133" s="12"/>
      <c r="FV133" s="12"/>
      <c r="FW133" s="12"/>
      <c r="FX133" s="12"/>
      <c r="FY133" s="12"/>
      <c r="FZ133" s="12"/>
      <c r="GA133" s="12"/>
      <c r="GB133" s="12"/>
      <c r="GC133" s="12"/>
      <c r="GD133" s="12"/>
      <c r="GE133" s="12"/>
      <c r="GF133" s="12"/>
      <c r="GG133" s="12"/>
      <c r="GH133" s="12"/>
      <c r="GI133" s="12"/>
      <c r="GJ133" s="12"/>
      <c r="GK133" s="12"/>
      <c r="GL133" s="12"/>
      <c r="GM133" s="12"/>
      <c r="GN133" s="12"/>
      <c r="GO133" s="12"/>
      <c r="GP133" s="12"/>
      <c r="GQ133" s="12"/>
      <c r="GR133" s="12"/>
      <c r="GS133" s="12"/>
      <c r="GT133" s="12"/>
      <c r="GU133" s="12"/>
      <c r="GV133" s="12"/>
      <c r="GW133" s="12"/>
      <c r="GX133" s="12"/>
      <c r="GY133" s="12"/>
      <c r="GZ133" s="12"/>
      <c r="HA133" s="12"/>
      <c r="HB133" s="12"/>
      <c r="HC133" s="12"/>
      <c r="HD133" s="12"/>
      <c r="HE133" s="12"/>
      <c r="HF133" s="12"/>
      <c r="HG133" s="12"/>
      <c r="HH133" s="12"/>
      <c r="HI133" s="12"/>
      <c r="HJ133" s="12"/>
      <c r="HK133" s="12"/>
      <c r="HL133" s="12"/>
      <c r="HM133" s="12"/>
      <c r="HN133" s="12"/>
      <c r="HO133" s="12"/>
      <c r="HP133" s="12"/>
      <c r="HQ133" s="12"/>
      <c r="HR133" s="12"/>
      <c r="HS133" s="12"/>
      <c r="HT133" s="12"/>
      <c r="HU133" s="12"/>
      <c r="HV133" s="12"/>
      <c r="HW133" s="12"/>
      <c r="HX133" s="12"/>
      <c r="HY133" s="12"/>
      <c r="HZ133" s="12"/>
      <c r="IA133" s="12"/>
      <c r="IB133" s="12"/>
      <c r="IC133" s="12"/>
      <c r="ID133" s="12"/>
      <c r="IE133" s="12"/>
      <c r="IF133" s="12"/>
      <c r="IG133" s="12"/>
      <c r="IH133" s="12"/>
      <c r="II133" s="12"/>
      <c r="IJ133" s="12"/>
      <c r="IK133" s="12"/>
      <c r="IL133" s="12"/>
      <c r="IM133" s="12"/>
      <c r="IN133" s="12"/>
      <c r="IO133" s="12"/>
      <c r="IP133" s="12"/>
      <c r="IQ133" s="12"/>
      <c r="IR133" s="12"/>
      <c r="IS133" s="12"/>
      <c r="IT133" s="12"/>
      <c r="IU133" s="12"/>
      <c r="IV133" s="12"/>
      <c r="IW133" s="12"/>
      <c r="IX133" s="12"/>
      <c r="IY133" s="12"/>
      <c r="IZ133" s="12"/>
      <c r="JA133" s="12"/>
      <c r="JB133" s="12"/>
      <c r="JC133" s="12"/>
      <c r="JD133" s="12"/>
      <c r="JE133" s="12"/>
      <c r="JF133" s="12"/>
      <c r="JG133" s="12"/>
      <c r="JH133" s="12"/>
      <c r="JI133" s="12"/>
      <c r="JJ133" s="12"/>
      <c r="JK133" s="12"/>
      <c r="JL133" s="12"/>
      <c r="JM133" s="12"/>
      <c r="JN133" s="12"/>
      <c r="JO133" s="12"/>
      <c r="JP133" s="12"/>
      <c r="JQ133" s="12"/>
      <c r="JR133" s="12"/>
      <c r="JS133" s="12"/>
      <c r="JT133" s="12"/>
      <c r="JU133" s="12"/>
      <c r="JV133" s="12"/>
      <c r="JW133" s="12"/>
      <c r="JX133" s="12"/>
      <c r="JY133" s="12"/>
      <c r="JZ133" s="12"/>
      <c r="KA133" s="12"/>
      <c r="KB133" s="12"/>
      <c r="KC133" s="12"/>
      <c r="KD133" s="12"/>
      <c r="KE133" s="12"/>
      <c r="KF133" s="12"/>
      <c r="KG133" s="12"/>
      <c r="KH133" s="12"/>
      <c r="KI133" s="12"/>
      <c r="KJ133" s="12"/>
      <c r="KK133" s="12"/>
      <c r="KL133" s="12"/>
      <c r="KM133" s="12"/>
      <c r="KN133" s="12"/>
      <c r="KO133" s="12"/>
      <c r="KP133" s="12"/>
      <c r="KQ133" s="12"/>
      <c r="KR133" s="12"/>
      <c r="KS133" s="12"/>
      <c r="KT133" s="12"/>
      <c r="KU133" s="12"/>
      <c r="KV133" s="12"/>
      <c r="KW133" s="12"/>
      <c r="KX133" s="12"/>
      <c r="KY133" s="12"/>
      <c r="KZ133" s="12"/>
      <c r="LA133" s="12"/>
      <c r="LB133" s="12"/>
      <c r="LC133" s="12"/>
      <c r="LD133" s="12"/>
      <c r="LE133" s="12"/>
      <c r="LF133" s="12"/>
      <c r="LG133" s="12"/>
      <c r="LH133" s="12"/>
      <c r="LI133" s="12"/>
      <c r="LJ133" s="12"/>
      <c r="LK133" s="12"/>
      <c r="LL133" s="12"/>
      <c r="LM133" s="12"/>
      <c r="LN133" s="12"/>
      <c r="LO133" s="12"/>
      <c r="LP133" s="12"/>
      <c r="LQ133" s="12"/>
      <c r="LR133" s="12"/>
      <c r="LS133" s="12"/>
      <c r="LT133" s="12"/>
      <c r="LU133" s="12"/>
      <c r="LV133" s="12"/>
      <c r="LW133" s="12"/>
      <c r="LX133" s="12"/>
      <c r="LY133" s="12"/>
      <c r="LZ133" s="12"/>
      <c r="MA133" s="12"/>
      <c r="MB133" s="12"/>
      <c r="MC133" s="12"/>
      <c r="MD133" s="12"/>
      <c r="ME133" s="12"/>
      <c r="MF133" s="12"/>
      <c r="MG133" s="12"/>
      <c r="MH133" s="12"/>
      <c r="MI133" s="12"/>
      <c r="MJ133" s="12"/>
      <c r="MK133" s="12"/>
      <c r="ML133" s="12"/>
      <c r="MM133" s="12"/>
    </row>
    <row r="134" spans="1:351" s="21" customFormat="1" ht="15" customHeight="1" x14ac:dyDescent="0.3">
      <c r="A134" s="14"/>
      <c r="B134" s="158"/>
      <c r="C134" s="158"/>
      <c r="D134" s="158"/>
      <c r="E134" s="158"/>
      <c r="F134" s="114"/>
      <c r="G134" s="114"/>
      <c r="H134" s="114"/>
      <c r="I134" s="114"/>
      <c r="J134" s="114"/>
      <c r="K134" s="114"/>
      <c r="L134" s="114"/>
      <c r="M134" s="114"/>
      <c r="N134" s="114"/>
      <c r="O134" s="114"/>
      <c r="P134" s="114"/>
      <c r="Q134" s="114"/>
      <c r="R134" s="114"/>
      <c r="S134" s="114"/>
      <c r="T134" s="114"/>
      <c r="U134" s="114"/>
      <c r="V134" s="114"/>
      <c r="W134" s="114"/>
      <c r="X134" s="114"/>
      <c r="Y134" s="111"/>
      <c r="Z134" s="111"/>
      <c r="AA134" s="111"/>
      <c r="AB134" s="111"/>
      <c r="AC134" s="111"/>
      <c r="AD134" s="114"/>
      <c r="AE134" s="111"/>
      <c r="AF134" s="111"/>
      <c r="AG134" s="111"/>
      <c r="AH134" s="111"/>
      <c r="AI134" s="114"/>
      <c r="AJ134" s="114"/>
      <c r="AK134" s="114"/>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c r="EB134" s="12"/>
      <c r="EC134" s="12"/>
      <c r="ED134" s="12"/>
      <c r="EE134" s="12"/>
      <c r="EF134" s="12"/>
      <c r="EG134" s="12"/>
      <c r="EH134" s="12"/>
      <c r="EI134" s="12"/>
      <c r="EJ134" s="12"/>
      <c r="EK134" s="12"/>
      <c r="EL134" s="12"/>
      <c r="EM134" s="12"/>
      <c r="EN134" s="12"/>
      <c r="EO134" s="12"/>
      <c r="EP134" s="12"/>
      <c r="EQ134" s="12"/>
      <c r="ER134" s="12"/>
      <c r="ES134" s="12"/>
      <c r="ET134" s="12"/>
      <c r="EU134" s="12"/>
      <c r="EV134" s="12"/>
      <c r="EW134" s="12"/>
      <c r="EX134" s="12"/>
      <c r="EY134" s="12"/>
      <c r="EZ134" s="12"/>
      <c r="FA134" s="12"/>
      <c r="FB134" s="12"/>
      <c r="FC134" s="12"/>
      <c r="FD134" s="12"/>
      <c r="FE134" s="12"/>
      <c r="FF134" s="12"/>
      <c r="FG134" s="12"/>
      <c r="FH134" s="12"/>
      <c r="FI134" s="12"/>
      <c r="FJ134" s="12"/>
      <c r="FK134" s="12"/>
      <c r="FL134" s="12"/>
      <c r="FM134" s="12"/>
      <c r="FN134" s="12"/>
      <c r="FO134" s="12"/>
      <c r="FP134" s="12"/>
      <c r="FQ134" s="12"/>
      <c r="FR134" s="12"/>
      <c r="FS134" s="12"/>
      <c r="FT134" s="12"/>
      <c r="FU134" s="12"/>
      <c r="FV134" s="12"/>
      <c r="FW134" s="12"/>
      <c r="FX134" s="12"/>
      <c r="FY134" s="12"/>
      <c r="FZ134" s="12"/>
      <c r="GA134" s="12"/>
      <c r="GB134" s="12"/>
      <c r="GC134" s="12"/>
      <c r="GD134" s="12"/>
      <c r="GE134" s="12"/>
      <c r="GF134" s="12"/>
      <c r="GG134" s="12"/>
      <c r="GH134" s="12"/>
      <c r="GI134" s="12"/>
      <c r="GJ134" s="12"/>
      <c r="GK134" s="12"/>
      <c r="GL134" s="12"/>
      <c r="GM134" s="12"/>
      <c r="GN134" s="12"/>
      <c r="GO134" s="12"/>
      <c r="GP134" s="12"/>
      <c r="GQ134" s="12"/>
      <c r="GR134" s="12"/>
      <c r="GS134" s="12"/>
      <c r="GT134" s="12"/>
      <c r="GU134" s="12"/>
      <c r="GV134" s="12"/>
      <c r="GW134" s="12"/>
      <c r="GX134" s="12"/>
      <c r="GY134" s="12"/>
      <c r="GZ134" s="12"/>
      <c r="HA134" s="12"/>
      <c r="HB134" s="12"/>
      <c r="HC134" s="12"/>
      <c r="HD134" s="12"/>
      <c r="HE134" s="12"/>
      <c r="HF134" s="12"/>
      <c r="HG134" s="12"/>
      <c r="HH134" s="12"/>
      <c r="HI134" s="12"/>
      <c r="HJ134" s="12"/>
      <c r="HK134" s="12"/>
      <c r="HL134" s="12"/>
      <c r="HM134" s="12"/>
      <c r="HN134" s="12"/>
      <c r="HO134" s="12"/>
      <c r="HP134" s="12"/>
      <c r="HQ134" s="12"/>
      <c r="HR134" s="12"/>
      <c r="HS134" s="12"/>
      <c r="HT134" s="12"/>
      <c r="HU134" s="12"/>
      <c r="HV134" s="12"/>
      <c r="HW134" s="12"/>
      <c r="HX134" s="12"/>
      <c r="HY134" s="12"/>
      <c r="HZ134" s="12"/>
      <c r="IA134" s="12"/>
      <c r="IB134" s="12"/>
      <c r="IC134" s="12"/>
      <c r="ID134" s="12"/>
      <c r="IE134" s="12"/>
      <c r="IF134" s="12"/>
      <c r="IG134" s="12"/>
      <c r="IH134" s="12"/>
      <c r="II134" s="12"/>
      <c r="IJ134" s="12"/>
      <c r="IK134" s="12"/>
      <c r="IL134" s="12"/>
      <c r="IM134" s="12"/>
      <c r="IN134" s="12"/>
      <c r="IO134" s="12"/>
      <c r="IP134" s="12"/>
      <c r="IQ134" s="12"/>
      <c r="IR134" s="12"/>
      <c r="IS134" s="12"/>
      <c r="IT134" s="12"/>
      <c r="IU134" s="12"/>
      <c r="IV134" s="12"/>
      <c r="IW134" s="12"/>
      <c r="IX134" s="12"/>
      <c r="IY134" s="12"/>
      <c r="IZ134" s="12"/>
      <c r="JA134" s="12"/>
      <c r="JB134" s="12"/>
      <c r="JC134" s="12"/>
      <c r="JD134" s="12"/>
      <c r="JE134" s="12"/>
      <c r="JF134" s="12"/>
      <c r="JG134" s="12"/>
      <c r="JH134" s="12"/>
      <c r="JI134" s="12"/>
      <c r="JJ134" s="12"/>
      <c r="JK134" s="12"/>
      <c r="JL134" s="12"/>
      <c r="JM134" s="12"/>
      <c r="JN134" s="12"/>
      <c r="JO134" s="12"/>
      <c r="JP134" s="12"/>
      <c r="JQ134" s="12"/>
      <c r="JR134" s="12"/>
      <c r="JS134" s="12"/>
      <c r="JT134" s="12"/>
      <c r="JU134" s="12"/>
      <c r="JV134" s="12"/>
      <c r="JW134" s="12"/>
      <c r="JX134" s="12"/>
      <c r="JY134" s="12"/>
      <c r="JZ134" s="12"/>
      <c r="KA134" s="12"/>
      <c r="KB134" s="12"/>
      <c r="KC134" s="12"/>
      <c r="KD134" s="12"/>
      <c r="KE134" s="12"/>
      <c r="KF134" s="12"/>
      <c r="KG134" s="12"/>
      <c r="KH134" s="12"/>
      <c r="KI134" s="12"/>
      <c r="KJ134" s="12"/>
      <c r="KK134" s="12"/>
      <c r="KL134" s="12"/>
      <c r="KM134" s="12"/>
      <c r="KN134" s="12"/>
      <c r="KO134" s="12"/>
      <c r="KP134" s="12"/>
      <c r="KQ134" s="12"/>
      <c r="KR134" s="12"/>
      <c r="KS134" s="12"/>
      <c r="KT134" s="12"/>
      <c r="KU134" s="12"/>
      <c r="KV134" s="12"/>
      <c r="KW134" s="12"/>
      <c r="KX134" s="12"/>
      <c r="KY134" s="12"/>
      <c r="KZ134" s="12"/>
      <c r="LA134" s="12"/>
      <c r="LB134" s="12"/>
      <c r="LC134" s="12"/>
      <c r="LD134" s="12"/>
      <c r="LE134" s="12"/>
      <c r="LF134" s="12"/>
      <c r="LG134" s="12"/>
      <c r="LH134" s="12"/>
      <c r="LI134" s="12"/>
      <c r="LJ134" s="12"/>
      <c r="LK134" s="12"/>
      <c r="LL134" s="12"/>
      <c r="LM134" s="12"/>
      <c r="LN134" s="12"/>
      <c r="LO134" s="12"/>
      <c r="LP134" s="12"/>
      <c r="LQ134" s="12"/>
      <c r="LR134" s="12"/>
      <c r="LS134" s="12"/>
      <c r="LT134" s="12"/>
      <c r="LU134" s="12"/>
      <c r="LV134" s="12"/>
      <c r="LW134" s="12"/>
      <c r="LX134" s="12"/>
      <c r="LY134" s="12"/>
      <c r="LZ134" s="12"/>
      <c r="MA134" s="12"/>
      <c r="MB134" s="12"/>
      <c r="MC134" s="12"/>
      <c r="MD134" s="12"/>
      <c r="ME134" s="12"/>
      <c r="MF134" s="12"/>
      <c r="MG134" s="12"/>
      <c r="MH134" s="12"/>
      <c r="MI134" s="12"/>
      <c r="MJ134" s="12"/>
      <c r="MK134" s="12"/>
      <c r="ML134" s="12"/>
      <c r="MM134" s="12"/>
    </row>
    <row r="135" spans="1:351" s="21" customFormat="1" ht="15" customHeight="1" x14ac:dyDescent="0.3">
      <c r="A135" s="14"/>
      <c r="B135" s="158"/>
      <c r="C135" s="158"/>
      <c r="D135" s="158"/>
      <c r="E135" s="158"/>
      <c r="F135" s="113"/>
      <c r="G135" s="113"/>
      <c r="H135" s="78"/>
      <c r="I135" s="78"/>
      <c r="J135" s="78"/>
      <c r="K135" s="78"/>
      <c r="L135" s="78"/>
      <c r="M135" s="78"/>
      <c r="N135" s="78"/>
      <c r="O135" s="78"/>
      <c r="P135" s="78"/>
      <c r="Q135" s="78"/>
      <c r="R135" s="78"/>
      <c r="S135" s="78"/>
      <c r="T135" s="78"/>
      <c r="U135" s="78"/>
      <c r="V135" s="78"/>
      <c r="W135" s="78"/>
      <c r="X135" s="113"/>
      <c r="Y135" s="78"/>
      <c r="Z135" s="78"/>
      <c r="AA135" s="78"/>
      <c r="AB135" s="78"/>
      <c r="AC135" s="78"/>
      <c r="AD135" s="78"/>
      <c r="AE135" s="78"/>
      <c r="AF135" s="78"/>
      <c r="AG135" s="78"/>
      <c r="AH135" s="78"/>
      <c r="AI135" s="78"/>
      <c r="AJ135" s="78"/>
      <c r="AK135" s="78"/>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c r="DN135" s="12"/>
      <c r="DO135" s="12"/>
      <c r="DP135" s="12"/>
      <c r="DQ135" s="12"/>
      <c r="DR135" s="12"/>
      <c r="DS135" s="12"/>
      <c r="DT135" s="12"/>
      <c r="DU135" s="12"/>
      <c r="DV135" s="12"/>
      <c r="DW135" s="12"/>
      <c r="DX135" s="12"/>
      <c r="DY135" s="12"/>
      <c r="DZ135" s="12"/>
      <c r="EA135" s="12"/>
      <c r="EB135" s="12"/>
      <c r="EC135" s="12"/>
      <c r="ED135" s="12"/>
      <c r="EE135" s="12"/>
      <c r="EF135" s="12"/>
      <c r="EG135" s="12"/>
      <c r="EH135" s="12"/>
      <c r="EI135" s="12"/>
      <c r="EJ135" s="12"/>
      <c r="EK135" s="12"/>
      <c r="EL135" s="12"/>
      <c r="EM135" s="12"/>
      <c r="EN135" s="12"/>
      <c r="EO135" s="12"/>
      <c r="EP135" s="12"/>
      <c r="EQ135" s="12"/>
      <c r="ER135" s="12"/>
      <c r="ES135" s="12"/>
      <c r="ET135" s="12"/>
      <c r="EU135" s="12"/>
      <c r="EV135" s="12"/>
      <c r="EW135" s="12"/>
      <c r="EX135" s="12"/>
      <c r="EY135" s="12"/>
      <c r="EZ135" s="12"/>
      <c r="FA135" s="12"/>
      <c r="FB135" s="12"/>
      <c r="FC135" s="12"/>
      <c r="FD135" s="12"/>
      <c r="FE135" s="12"/>
      <c r="FF135" s="12"/>
      <c r="FG135" s="12"/>
      <c r="FH135" s="12"/>
      <c r="FI135" s="12"/>
      <c r="FJ135" s="12"/>
      <c r="FK135" s="12"/>
      <c r="FL135" s="12"/>
      <c r="FM135" s="12"/>
      <c r="FN135" s="12"/>
      <c r="FO135" s="12"/>
      <c r="FP135" s="12"/>
      <c r="FQ135" s="12"/>
      <c r="FR135" s="12"/>
      <c r="FS135" s="12"/>
      <c r="FT135" s="12"/>
      <c r="FU135" s="12"/>
      <c r="FV135" s="12"/>
      <c r="FW135" s="12"/>
      <c r="FX135" s="12"/>
      <c r="FY135" s="12"/>
      <c r="FZ135" s="12"/>
      <c r="GA135" s="12"/>
      <c r="GB135" s="12"/>
      <c r="GC135" s="12"/>
      <c r="GD135" s="12"/>
      <c r="GE135" s="12"/>
      <c r="GF135" s="12"/>
      <c r="GG135" s="12"/>
      <c r="GH135" s="12"/>
      <c r="GI135" s="12"/>
      <c r="GJ135" s="12"/>
      <c r="GK135" s="12"/>
      <c r="GL135" s="12"/>
      <c r="GM135" s="12"/>
      <c r="GN135" s="12"/>
      <c r="GO135" s="12"/>
      <c r="GP135" s="12"/>
      <c r="GQ135" s="12"/>
      <c r="GR135" s="12"/>
      <c r="GS135" s="12"/>
      <c r="GT135" s="12"/>
      <c r="GU135" s="12"/>
      <c r="GV135" s="12"/>
      <c r="GW135" s="12"/>
      <c r="GX135" s="12"/>
      <c r="GY135" s="12"/>
      <c r="GZ135" s="12"/>
      <c r="HA135" s="12"/>
      <c r="HB135" s="12"/>
      <c r="HC135" s="12"/>
      <c r="HD135" s="12"/>
      <c r="HE135" s="12"/>
      <c r="HF135" s="12"/>
      <c r="HG135" s="12"/>
      <c r="HH135" s="12"/>
      <c r="HI135" s="12"/>
      <c r="HJ135" s="12"/>
      <c r="HK135" s="12"/>
      <c r="HL135" s="12"/>
      <c r="HM135" s="12"/>
      <c r="HN135" s="12"/>
      <c r="HO135" s="12"/>
      <c r="HP135" s="12"/>
      <c r="HQ135" s="12"/>
      <c r="HR135" s="12"/>
      <c r="HS135" s="12"/>
      <c r="HT135" s="12"/>
      <c r="HU135" s="12"/>
      <c r="HV135" s="12"/>
      <c r="HW135" s="12"/>
      <c r="HX135" s="12"/>
      <c r="HY135" s="12"/>
      <c r="HZ135" s="12"/>
      <c r="IA135" s="12"/>
      <c r="IB135" s="12"/>
      <c r="IC135" s="12"/>
      <c r="ID135" s="12"/>
      <c r="IE135" s="12"/>
      <c r="IF135" s="12"/>
      <c r="IG135" s="12"/>
      <c r="IH135" s="12"/>
      <c r="II135" s="12"/>
      <c r="IJ135" s="12"/>
      <c r="IK135" s="12"/>
      <c r="IL135" s="12"/>
      <c r="IM135" s="12"/>
      <c r="IN135" s="12"/>
      <c r="IO135" s="12"/>
      <c r="IP135" s="12"/>
      <c r="IQ135" s="12"/>
      <c r="IR135" s="12"/>
      <c r="IS135" s="12"/>
      <c r="IT135" s="12"/>
      <c r="IU135" s="12"/>
      <c r="IV135" s="12"/>
      <c r="IW135" s="12"/>
      <c r="IX135" s="12"/>
      <c r="IY135" s="12"/>
      <c r="IZ135" s="12"/>
      <c r="JA135" s="12"/>
      <c r="JB135" s="12"/>
      <c r="JC135" s="12"/>
      <c r="JD135" s="12"/>
      <c r="JE135" s="12"/>
      <c r="JF135" s="12"/>
      <c r="JG135" s="12"/>
      <c r="JH135" s="12"/>
      <c r="JI135" s="12"/>
      <c r="JJ135" s="12"/>
      <c r="JK135" s="12"/>
      <c r="JL135" s="12"/>
      <c r="JM135" s="12"/>
      <c r="JN135" s="12"/>
      <c r="JO135" s="12"/>
      <c r="JP135" s="12"/>
      <c r="JQ135" s="12"/>
      <c r="JR135" s="12"/>
      <c r="JS135" s="12"/>
      <c r="JT135" s="12"/>
      <c r="JU135" s="12"/>
      <c r="JV135" s="12"/>
      <c r="JW135" s="12"/>
      <c r="JX135" s="12"/>
      <c r="JY135" s="12"/>
      <c r="JZ135" s="12"/>
      <c r="KA135" s="12"/>
      <c r="KB135" s="12"/>
      <c r="KC135" s="12"/>
      <c r="KD135" s="12"/>
      <c r="KE135" s="12"/>
      <c r="KF135" s="12"/>
      <c r="KG135" s="12"/>
      <c r="KH135" s="12"/>
      <c r="KI135" s="12"/>
      <c r="KJ135" s="12"/>
      <c r="KK135" s="12"/>
      <c r="KL135" s="12"/>
      <c r="KM135" s="12"/>
      <c r="KN135" s="12"/>
      <c r="KO135" s="12"/>
      <c r="KP135" s="12"/>
      <c r="KQ135" s="12"/>
      <c r="KR135" s="12"/>
      <c r="KS135" s="12"/>
      <c r="KT135" s="12"/>
      <c r="KU135" s="12"/>
      <c r="KV135" s="12"/>
      <c r="KW135" s="12"/>
      <c r="KX135" s="12"/>
      <c r="KY135" s="12"/>
      <c r="KZ135" s="12"/>
      <c r="LA135" s="12"/>
      <c r="LB135" s="12"/>
      <c r="LC135" s="12"/>
      <c r="LD135" s="12"/>
      <c r="LE135" s="12"/>
      <c r="LF135" s="12"/>
      <c r="LG135" s="12"/>
      <c r="LH135" s="12"/>
      <c r="LI135" s="12"/>
      <c r="LJ135" s="12"/>
      <c r="LK135" s="12"/>
      <c r="LL135" s="12"/>
      <c r="LM135" s="12"/>
      <c r="LN135" s="12"/>
      <c r="LO135" s="12"/>
      <c r="LP135" s="12"/>
      <c r="LQ135" s="12"/>
      <c r="LR135" s="12"/>
      <c r="LS135" s="12"/>
      <c r="LT135" s="12"/>
      <c r="LU135" s="12"/>
      <c r="LV135" s="12"/>
      <c r="LW135" s="12"/>
      <c r="LX135" s="12"/>
      <c r="LY135" s="12"/>
      <c r="LZ135" s="12"/>
      <c r="MA135" s="12"/>
      <c r="MB135" s="12"/>
      <c r="MC135" s="12"/>
      <c r="MD135" s="12"/>
      <c r="ME135" s="12"/>
      <c r="MF135" s="12"/>
      <c r="MG135" s="12"/>
      <c r="MH135" s="12"/>
      <c r="MI135" s="12"/>
      <c r="MJ135" s="12"/>
      <c r="MK135" s="12"/>
      <c r="ML135" s="12"/>
      <c r="MM135" s="12"/>
    </row>
    <row r="136" spans="1:351" s="21" customFormat="1" ht="15" customHeight="1" x14ac:dyDescent="0.3">
      <c r="A136" s="14"/>
      <c r="B136" s="158"/>
      <c r="C136" s="158"/>
      <c r="D136" s="158"/>
      <c r="E136" s="158"/>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12"/>
      <c r="DP136" s="12"/>
      <c r="DQ136" s="12"/>
      <c r="DR136" s="12"/>
      <c r="DS136" s="12"/>
      <c r="DT136" s="12"/>
      <c r="DU136" s="12"/>
      <c r="DV136" s="12"/>
      <c r="DW136" s="12"/>
      <c r="DX136" s="12"/>
      <c r="DY136" s="12"/>
      <c r="DZ136" s="12"/>
      <c r="EA136" s="12"/>
      <c r="EB136" s="12"/>
      <c r="EC136" s="12"/>
      <c r="ED136" s="12"/>
      <c r="EE136" s="12"/>
      <c r="EF136" s="12"/>
      <c r="EG136" s="12"/>
      <c r="EH136" s="12"/>
      <c r="EI136" s="12"/>
      <c r="EJ136" s="12"/>
      <c r="EK136" s="12"/>
      <c r="EL136" s="12"/>
      <c r="EM136" s="12"/>
      <c r="EN136" s="12"/>
      <c r="EO136" s="12"/>
      <c r="EP136" s="12"/>
      <c r="EQ136" s="12"/>
      <c r="ER136" s="12"/>
      <c r="ES136" s="12"/>
      <c r="ET136" s="12"/>
      <c r="EU136" s="12"/>
      <c r="EV136" s="12"/>
      <c r="EW136" s="12"/>
      <c r="EX136" s="12"/>
      <c r="EY136" s="12"/>
      <c r="EZ136" s="12"/>
      <c r="FA136" s="12"/>
      <c r="FB136" s="12"/>
      <c r="FC136" s="12"/>
      <c r="FD136" s="12"/>
      <c r="FE136" s="12"/>
      <c r="FF136" s="12"/>
      <c r="FG136" s="12"/>
      <c r="FH136" s="12"/>
      <c r="FI136" s="12"/>
      <c r="FJ136" s="12"/>
      <c r="FK136" s="12"/>
      <c r="FL136" s="12"/>
      <c r="FM136" s="12"/>
      <c r="FN136" s="12"/>
      <c r="FO136" s="12"/>
      <c r="FP136" s="12"/>
      <c r="FQ136" s="12"/>
      <c r="FR136" s="12"/>
      <c r="FS136" s="12"/>
      <c r="FT136" s="12"/>
      <c r="FU136" s="12"/>
      <c r="FV136" s="12"/>
      <c r="FW136" s="12"/>
      <c r="FX136" s="12"/>
      <c r="FY136" s="12"/>
      <c r="FZ136" s="12"/>
      <c r="GA136" s="12"/>
      <c r="GB136" s="12"/>
      <c r="GC136" s="12"/>
      <c r="GD136" s="12"/>
      <c r="GE136" s="12"/>
      <c r="GF136" s="12"/>
      <c r="GG136" s="12"/>
      <c r="GH136" s="12"/>
      <c r="GI136" s="12"/>
      <c r="GJ136" s="12"/>
      <c r="GK136" s="12"/>
      <c r="GL136" s="12"/>
      <c r="GM136" s="12"/>
      <c r="GN136" s="12"/>
      <c r="GO136" s="12"/>
      <c r="GP136" s="12"/>
      <c r="GQ136" s="12"/>
      <c r="GR136" s="12"/>
      <c r="GS136" s="12"/>
      <c r="GT136" s="12"/>
      <c r="GU136" s="12"/>
      <c r="GV136" s="12"/>
      <c r="GW136" s="12"/>
      <c r="GX136" s="12"/>
      <c r="GY136" s="12"/>
      <c r="GZ136" s="12"/>
      <c r="HA136" s="12"/>
      <c r="HB136" s="12"/>
      <c r="HC136" s="12"/>
      <c r="HD136" s="12"/>
      <c r="HE136" s="12"/>
      <c r="HF136" s="12"/>
      <c r="HG136" s="12"/>
      <c r="HH136" s="12"/>
      <c r="HI136" s="12"/>
      <c r="HJ136" s="12"/>
      <c r="HK136" s="12"/>
      <c r="HL136" s="12"/>
      <c r="HM136" s="12"/>
      <c r="HN136" s="12"/>
      <c r="HO136" s="12"/>
      <c r="HP136" s="12"/>
      <c r="HQ136" s="12"/>
      <c r="HR136" s="12"/>
      <c r="HS136" s="12"/>
      <c r="HT136" s="12"/>
      <c r="HU136" s="12"/>
      <c r="HV136" s="12"/>
      <c r="HW136" s="12"/>
      <c r="HX136" s="12"/>
      <c r="HY136" s="12"/>
      <c r="HZ136" s="12"/>
      <c r="IA136" s="12"/>
      <c r="IB136" s="12"/>
      <c r="IC136" s="12"/>
      <c r="ID136" s="12"/>
      <c r="IE136" s="12"/>
      <c r="IF136" s="12"/>
      <c r="IG136" s="12"/>
      <c r="IH136" s="12"/>
      <c r="II136" s="12"/>
      <c r="IJ136" s="12"/>
      <c r="IK136" s="12"/>
      <c r="IL136" s="12"/>
      <c r="IM136" s="12"/>
      <c r="IN136" s="12"/>
      <c r="IO136" s="12"/>
      <c r="IP136" s="12"/>
      <c r="IQ136" s="12"/>
      <c r="IR136" s="12"/>
      <c r="IS136" s="12"/>
      <c r="IT136" s="12"/>
      <c r="IU136" s="12"/>
      <c r="IV136" s="12"/>
      <c r="IW136" s="12"/>
      <c r="IX136" s="12"/>
      <c r="IY136" s="12"/>
      <c r="IZ136" s="12"/>
      <c r="JA136" s="12"/>
      <c r="JB136" s="12"/>
      <c r="JC136" s="12"/>
      <c r="JD136" s="12"/>
      <c r="JE136" s="12"/>
      <c r="JF136" s="12"/>
      <c r="JG136" s="12"/>
      <c r="JH136" s="12"/>
      <c r="JI136" s="12"/>
      <c r="JJ136" s="12"/>
      <c r="JK136" s="12"/>
      <c r="JL136" s="12"/>
      <c r="JM136" s="12"/>
      <c r="JN136" s="12"/>
      <c r="JO136" s="12"/>
      <c r="JP136" s="12"/>
      <c r="JQ136" s="12"/>
      <c r="JR136" s="12"/>
      <c r="JS136" s="12"/>
      <c r="JT136" s="12"/>
      <c r="JU136" s="12"/>
      <c r="JV136" s="12"/>
      <c r="JW136" s="12"/>
      <c r="JX136" s="12"/>
      <c r="JY136" s="12"/>
      <c r="JZ136" s="12"/>
      <c r="KA136" s="12"/>
      <c r="KB136" s="12"/>
      <c r="KC136" s="12"/>
      <c r="KD136" s="12"/>
      <c r="KE136" s="12"/>
      <c r="KF136" s="12"/>
      <c r="KG136" s="12"/>
      <c r="KH136" s="12"/>
      <c r="KI136" s="12"/>
      <c r="KJ136" s="12"/>
      <c r="KK136" s="12"/>
      <c r="KL136" s="12"/>
      <c r="KM136" s="12"/>
      <c r="KN136" s="12"/>
      <c r="KO136" s="12"/>
      <c r="KP136" s="12"/>
      <c r="KQ136" s="12"/>
      <c r="KR136" s="12"/>
      <c r="KS136" s="12"/>
      <c r="KT136" s="12"/>
      <c r="KU136" s="12"/>
      <c r="KV136" s="12"/>
      <c r="KW136" s="12"/>
      <c r="KX136" s="12"/>
      <c r="KY136" s="12"/>
      <c r="KZ136" s="12"/>
      <c r="LA136" s="12"/>
      <c r="LB136" s="12"/>
      <c r="LC136" s="12"/>
      <c r="LD136" s="12"/>
      <c r="LE136" s="12"/>
      <c r="LF136" s="12"/>
      <c r="LG136" s="12"/>
      <c r="LH136" s="12"/>
      <c r="LI136" s="12"/>
      <c r="LJ136" s="12"/>
      <c r="LK136" s="12"/>
      <c r="LL136" s="12"/>
      <c r="LM136" s="12"/>
      <c r="LN136" s="12"/>
      <c r="LO136" s="12"/>
      <c r="LP136" s="12"/>
      <c r="LQ136" s="12"/>
      <c r="LR136" s="12"/>
      <c r="LS136" s="12"/>
      <c r="LT136" s="12"/>
      <c r="LU136" s="12"/>
      <c r="LV136" s="12"/>
      <c r="LW136" s="12"/>
      <c r="LX136" s="12"/>
      <c r="LY136" s="12"/>
      <c r="LZ136" s="12"/>
      <c r="MA136" s="12"/>
      <c r="MB136" s="12"/>
      <c r="MC136" s="12"/>
      <c r="MD136" s="12"/>
      <c r="ME136" s="12"/>
      <c r="MF136" s="12"/>
      <c r="MG136" s="12"/>
      <c r="MH136" s="12"/>
      <c r="MI136" s="12"/>
      <c r="MJ136" s="12"/>
      <c r="MK136" s="12"/>
      <c r="ML136" s="12"/>
      <c r="MM136" s="12"/>
    </row>
    <row r="137" spans="1:351" s="21" customFormat="1" ht="15" customHeight="1" x14ac:dyDescent="0.3">
      <c r="A137" s="14"/>
      <c r="B137" s="158"/>
      <c r="C137" s="158"/>
      <c r="D137" s="158"/>
      <c r="E137" s="158"/>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c r="EC137" s="12"/>
      <c r="ED137" s="12"/>
      <c r="EE137" s="12"/>
      <c r="EF137" s="12"/>
      <c r="EG137" s="12"/>
      <c r="EH137" s="12"/>
      <c r="EI137" s="12"/>
      <c r="EJ137" s="12"/>
      <c r="EK137" s="12"/>
      <c r="EL137" s="12"/>
      <c r="EM137" s="12"/>
      <c r="EN137" s="12"/>
      <c r="EO137" s="12"/>
      <c r="EP137" s="12"/>
      <c r="EQ137" s="12"/>
      <c r="ER137" s="12"/>
      <c r="ES137" s="12"/>
      <c r="ET137" s="12"/>
      <c r="EU137" s="12"/>
      <c r="EV137" s="12"/>
      <c r="EW137" s="12"/>
      <c r="EX137" s="12"/>
      <c r="EY137" s="12"/>
      <c r="EZ137" s="12"/>
      <c r="FA137" s="12"/>
      <c r="FB137" s="12"/>
      <c r="FC137" s="12"/>
      <c r="FD137" s="12"/>
      <c r="FE137" s="12"/>
      <c r="FF137" s="12"/>
      <c r="FG137" s="12"/>
      <c r="FH137" s="12"/>
      <c r="FI137" s="12"/>
      <c r="FJ137" s="12"/>
      <c r="FK137" s="12"/>
      <c r="FL137" s="12"/>
      <c r="FM137" s="12"/>
      <c r="FN137" s="12"/>
      <c r="FO137" s="12"/>
      <c r="FP137" s="12"/>
      <c r="FQ137" s="12"/>
      <c r="FR137" s="12"/>
      <c r="FS137" s="12"/>
      <c r="FT137" s="12"/>
      <c r="FU137" s="12"/>
      <c r="FV137" s="12"/>
      <c r="FW137" s="12"/>
      <c r="FX137" s="12"/>
      <c r="FY137" s="12"/>
      <c r="FZ137" s="12"/>
      <c r="GA137" s="12"/>
      <c r="GB137" s="12"/>
      <c r="GC137" s="12"/>
      <c r="GD137" s="12"/>
      <c r="GE137" s="12"/>
      <c r="GF137" s="12"/>
      <c r="GG137" s="12"/>
      <c r="GH137" s="12"/>
      <c r="GI137" s="12"/>
      <c r="GJ137" s="12"/>
      <c r="GK137" s="12"/>
      <c r="GL137" s="12"/>
      <c r="GM137" s="12"/>
      <c r="GN137" s="12"/>
      <c r="GO137" s="12"/>
      <c r="GP137" s="12"/>
      <c r="GQ137" s="12"/>
      <c r="GR137" s="12"/>
      <c r="GS137" s="12"/>
      <c r="GT137" s="12"/>
      <c r="GU137" s="12"/>
      <c r="GV137" s="12"/>
      <c r="GW137" s="12"/>
      <c r="GX137" s="12"/>
      <c r="GY137" s="12"/>
      <c r="GZ137" s="12"/>
      <c r="HA137" s="12"/>
      <c r="HB137" s="12"/>
      <c r="HC137" s="12"/>
      <c r="HD137" s="12"/>
      <c r="HE137" s="12"/>
      <c r="HF137" s="12"/>
      <c r="HG137" s="12"/>
      <c r="HH137" s="12"/>
      <c r="HI137" s="12"/>
      <c r="HJ137" s="12"/>
      <c r="HK137" s="12"/>
      <c r="HL137" s="12"/>
      <c r="HM137" s="12"/>
      <c r="HN137" s="12"/>
      <c r="HO137" s="12"/>
      <c r="HP137" s="12"/>
      <c r="HQ137" s="12"/>
      <c r="HR137" s="12"/>
      <c r="HS137" s="12"/>
      <c r="HT137" s="12"/>
      <c r="HU137" s="12"/>
      <c r="HV137" s="12"/>
      <c r="HW137" s="12"/>
      <c r="HX137" s="12"/>
      <c r="HY137" s="12"/>
      <c r="HZ137" s="12"/>
      <c r="IA137" s="12"/>
      <c r="IB137" s="12"/>
      <c r="IC137" s="12"/>
      <c r="ID137" s="12"/>
      <c r="IE137" s="12"/>
      <c r="IF137" s="12"/>
      <c r="IG137" s="12"/>
      <c r="IH137" s="12"/>
      <c r="II137" s="12"/>
      <c r="IJ137" s="12"/>
      <c r="IK137" s="12"/>
      <c r="IL137" s="12"/>
      <c r="IM137" s="12"/>
      <c r="IN137" s="12"/>
      <c r="IO137" s="12"/>
      <c r="IP137" s="12"/>
      <c r="IQ137" s="12"/>
      <c r="IR137" s="12"/>
      <c r="IS137" s="12"/>
      <c r="IT137" s="12"/>
      <c r="IU137" s="12"/>
      <c r="IV137" s="12"/>
      <c r="IW137" s="12"/>
      <c r="IX137" s="12"/>
      <c r="IY137" s="12"/>
      <c r="IZ137" s="12"/>
      <c r="JA137" s="12"/>
      <c r="JB137" s="12"/>
      <c r="JC137" s="12"/>
      <c r="JD137" s="12"/>
      <c r="JE137" s="12"/>
      <c r="JF137" s="12"/>
      <c r="JG137" s="12"/>
      <c r="JH137" s="12"/>
      <c r="JI137" s="12"/>
      <c r="JJ137" s="12"/>
      <c r="JK137" s="12"/>
      <c r="JL137" s="12"/>
      <c r="JM137" s="12"/>
      <c r="JN137" s="12"/>
      <c r="JO137" s="12"/>
      <c r="JP137" s="12"/>
      <c r="JQ137" s="12"/>
      <c r="JR137" s="12"/>
      <c r="JS137" s="12"/>
      <c r="JT137" s="12"/>
      <c r="JU137" s="12"/>
      <c r="JV137" s="12"/>
      <c r="JW137" s="12"/>
      <c r="JX137" s="12"/>
      <c r="JY137" s="12"/>
      <c r="JZ137" s="12"/>
      <c r="KA137" s="12"/>
      <c r="KB137" s="12"/>
      <c r="KC137" s="12"/>
      <c r="KD137" s="12"/>
      <c r="KE137" s="12"/>
      <c r="KF137" s="12"/>
      <c r="KG137" s="12"/>
      <c r="KH137" s="12"/>
      <c r="KI137" s="12"/>
      <c r="KJ137" s="12"/>
      <c r="KK137" s="12"/>
      <c r="KL137" s="12"/>
      <c r="KM137" s="12"/>
      <c r="KN137" s="12"/>
      <c r="KO137" s="12"/>
      <c r="KP137" s="12"/>
      <c r="KQ137" s="12"/>
      <c r="KR137" s="12"/>
      <c r="KS137" s="12"/>
      <c r="KT137" s="12"/>
      <c r="KU137" s="12"/>
      <c r="KV137" s="12"/>
      <c r="KW137" s="12"/>
      <c r="KX137" s="12"/>
      <c r="KY137" s="12"/>
      <c r="KZ137" s="12"/>
      <c r="LA137" s="12"/>
      <c r="LB137" s="12"/>
      <c r="LC137" s="12"/>
      <c r="LD137" s="12"/>
      <c r="LE137" s="12"/>
      <c r="LF137" s="12"/>
      <c r="LG137" s="12"/>
      <c r="LH137" s="12"/>
      <c r="LI137" s="12"/>
      <c r="LJ137" s="12"/>
      <c r="LK137" s="12"/>
      <c r="LL137" s="12"/>
      <c r="LM137" s="12"/>
      <c r="LN137" s="12"/>
      <c r="LO137" s="12"/>
      <c r="LP137" s="12"/>
      <c r="LQ137" s="12"/>
      <c r="LR137" s="12"/>
      <c r="LS137" s="12"/>
      <c r="LT137" s="12"/>
      <c r="LU137" s="12"/>
      <c r="LV137" s="12"/>
      <c r="LW137" s="12"/>
      <c r="LX137" s="12"/>
      <c r="LY137" s="12"/>
      <c r="LZ137" s="12"/>
      <c r="MA137" s="12"/>
      <c r="MB137" s="12"/>
      <c r="MC137" s="12"/>
      <c r="MD137" s="12"/>
      <c r="ME137" s="12"/>
      <c r="MF137" s="12"/>
      <c r="MG137" s="12"/>
      <c r="MH137" s="12"/>
      <c r="MI137" s="12"/>
      <c r="MJ137" s="12"/>
      <c r="MK137" s="12"/>
      <c r="ML137" s="12"/>
      <c r="MM137" s="12"/>
    </row>
    <row r="138" spans="1:351" s="21" customFormat="1" ht="15" customHeight="1" x14ac:dyDescent="0.3">
      <c r="A138" s="14"/>
      <c r="B138" s="158"/>
      <c r="C138" s="158"/>
      <c r="D138" s="158"/>
      <c r="E138" s="158"/>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c r="EC138" s="12"/>
      <c r="ED138" s="12"/>
      <c r="EE138" s="12"/>
      <c r="EF138" s="12"/>
      <c r="EG138" s="12"/>
      <c r="EH138" s="12"/>
      <c r="EI138" s="12"/>
      <c r="EJ138" s="12"/>
      <c r="EK138" s="12"/>
      <c r="EL138" s="12"/>
      <c r="EM138" s="12"/>
      <c r="EN138" s="12"/>
      <c r="EO138" s="12"/>
      <c r="EP138" s="12"/>
      <c r="EQ138" s="12"/>
      <c r="ER138" s="12"/>
      <c r="ES138" s="12"/>
      <c r="ET138" s="12"/>
      <c r="EU138" s="12"/>
      <c r="EV138" s="12"/>
      <c r="EW138" s="12"/>
      <c r="EX138" s="12"/>
      <c r="EY138" s="12"/>
      <c r="EZ138" s="12"/>
      <c r="FA138" s="12"/>
      <c r="FB138" s="12"/>
      <c r="FC138" s="12"/>
      <c r="FD138" s="12"/>
      <c r="FE138" s="12"/>
      <c r="FF138" s="12"/>
      <c r="FG138" s="12"/>
      <c r="FH138" s="12"/>
      <c r="FI138" s="12"/>
      <c r="FJ138" s="12"/>
      <c r="FK138" s="12"/>
      <c r="FL138" s="12"/>
      <c r="FM138" s="12"/>
      <c r="FN138" s="12"/>
      <c r="FO138" s="12"/>
      <c r="FP138" s="12"/>
      <c r="FQ138" s="12"/>
      <c r="FR138" s="12"/>
      <c r="FS138" s="12"/>
      <c r="FT138" s="12"/>
      <c r="FU138" s="12"/>
      <c r="FV138" s="12"/>
      <c r="FW138" s="12"/>
      <c r="FX138" s="12"/>
      <c r="FY138" s="12"/>
      <c r="FZ138" s="12"/>
      <c r="GA138" s="12"/>
      <c r="GB138" s="12"/>
      <c r="GC138" s="12"/>
      <c r="GD138" s="12"/>
      <c r="GE138" s="12"/>
      <c r="GF138" s="12"/>
      <c r="GG138" s="12"/>
      <c r="GH138" s="12"/>
      <c r="GI138" s="12"/>
      <c r="GJ138" s="12"/>
      <c r="GK138" s="12"/>
      <c r="GL138" s="12"/>
      <c r="GM138" s="12"/>
      <c r="GN138" s="12"/>
      <c r="GO138" s="12"/>
      <c r="GP138" s="12"/>
      <c r="GQ138" s="12"/>
      <c r="GR138" s="12"/>
      <c r="GS138" s="12"/>
      <c r="GT138" s="12"/>
      <c r="GU138" s="12"/>
      <c r="GV138" s="12"/>
      <c r="GW138" s="12"/>
      <c r="GX138" s="12"/>
      <c r="GY138" s="12"/>
      <c r="GZ138" s="12"/>
      <c r="HA138" s="12"/>
      <c r="HB138" s="12"/>
      <c r="HC138" s="12"/>
      <c r="HD138" s="12"/>
      <c r="HE138" s="12"/>
      <c r="HF138" s="12"/>
      <c r="HG138" s="12"/>
      <c r="HH138" s="12"/>
      <c r="HI138" s="12"/>
      <c r="HJ138" s="12"/>
      <c r="HK138" s="12"/>
      <c r="HL138" s="12"/>
      <c r="HM138" s="12"/>
      <c r="HN138" s="12"/>
      <c r="HO138" s="12"/>
      <c r="HP138" s="12"/>
      <c r="HQ138" s="12"/>
      <c r="HR138" s="12"/>
      <c r="HS138" s="12"/>
      <c r="HT138" s="12"/>
      <c r="HU138" s="12"/>
      <c r="HV138" s="12"/>
      <c r="HW138" s="12"/>
      <c r="HX138" s="12"/>
      <c r="HY138" s="12"/>
      <c r="HZ138" s="12"/>
      <c r="IA138" s="12"/>
      <c r="IB138" s="12"/>
      <c r="IC138" s="12"/>
      <c r="ID138" s="12"/>
      <c r="IE138" s="12"/>
      <c r="IF138" s="12"/>
      <c r="IG138" s="12"/>
      <c r="IH138" s="12"/>
      <c r="II138" s="12"/>
      <c r="IJ138" s="12"/>
      <c r="IK138" s="12"/>
      <c r="IL138" s="12"/>
      <c r="IM138" s="12"/>
      <c r="IN138" s="12"/>
      <c r="IO138" s="12"/>
      <c r="IP138" s="12"/>
      <c r="IQ138" s="12"/>
      <c r="IR138" s="12"/>
      <c r="IS138" s="12"/>
      <c r="IT138" s="12"/>
      <c r="IU138" s="12"/>
      <c r="IV138" s="12"/>
      <c r="IW138" s="12"/>
      <c r="IX138" s="12"/>
      <c r="IY138" s="12"/>
      <c r="IZ138" s="12"/>
      <c r="JA138" s="12"/>
      <c r="JB138" s="12"/>
      <c r="JC138" s="12"/>
      <c r="JD138" s="12"/>
      <c r="JE138" s="12"/>
      <c r="JF138" s="12"/>
      <c r="JG138" s="12"/>
      <c r="JH138" s="12"/>
      <c r="JI138" s="12"/>
      <c r="JJ138" s="12"/>
      <c r="JK138" s="12"/>
      <c r="JL138" s="12"/>
      <c r="JM138" s="12"/>
      <c r="JN138" s="12"/>
      <c r="JO138" s="12"/>
      <c r="JP138" s="12"/>
      <c r="JQ138" s="12"/>
      <c r="JR138" s="12"/>
      <c r="JS138" s="12"/>
      <c r="JT138" s="12"/>
      <c r="JU138" s="12"/>
      <c r="JV138" s="12"/>
      <c r="JW138" s="12"/>
      <c r="JX138" s="12"/>
      <c r="JY138" s="12"/>
      <c r="JZ138" s="12"/>
      <c r="KA138" s="12"/>
      <c r="KB138" s="12"/>
      <c r="KC138" s="12"/>
      <c r="KD138" s="12"/>
      <c r="KE138" s="12"/>
      <c r="KF138" s="12"/>
      <c r="KG138" s="12"/>
      <c r="KH138" s="12"/>
      <c r="KI138" s="12"/>
      <c r="KJ138" s="12"/>
      <c r="KK138" s="12"/>
      <c r="KL138" s="12"/>
      <c r="KM138" s="12"/>
      <c r="KN138" s="12"/>
      <c r="KO138" s="12"/>
      <c r="KP138" s="12"/>
      <c r="KQ138" s="12"/>
      <c r="KR138" s="12"/>
      <c r="KS138" s="12"/>
      <c r="KT138" s="12"/>
      <c r="KU138" s="12"/>
      <c r="KV138" s="12"/>
      <c r="KW138" s="12"/>
      <c r="KX138" s="12"/>
      <c r="KY138" s="12"/>
      <c r="KZ138" s="12"/>
      <c r="LA138" s="12"/>
      <c r="LB138" s="12"/>
      <c r="LC138" s="12"/>
      <c r="LD138" s="12"/>
      <c r="LE138" s="12"/>
      <c r="LF138" s="12"/>
      <c r="LG138" s="12"/>
      <c r="LH138" s="12"/>
      <c r="LI138" s="12"/>
      <c r="LJ138" s="12"/>
      <c r="LK138" s="12"/>
      <c r="LL138" s="12"/>
      <c r="LM138" s="12"/>
      <c r="LN138" s="12"/>
      <c r="LO138" s="12"/>
      <c r="LP138" s="12"/>
      <c r="LQ138" s="12"/>
      <c r="LR138" s="12"/>
      <c r="LS138" s="12"/>
      <c r="LT138" s="12"/>
      <c r="LU138" s="12"/>
      <c r="LV138" s="12"/>
      <c r="LW138" s="12"/>
      <c r="LX138" s="12"/>
      <c r="LY138" s="12"/>
      <c r="LZ138" s="12"/>
      <c r="MA138" s="12"/>
      <c r="MB138" s="12"/>
      <c r="MC138" s="12"/>
      <c r="MD138" s="12"/>
      <c r="ME138" s="12"/>
      <c r="MF138" s="12"/>
      <c r="MG138" s="12"/>
      <c r="MH138" s="12"/>
      <c r="MI138" s="12"/>
      <c r="MJ138" s="12"/>
      <c r="MK138" s="12"/>
      <c r="ML138" s="12"/>
      <c r="MM138" s="12"/>
    </row>
    <row r="139" spans="1:351" s="8" customFormat="1" x14ac:dyDescent="0.3">
      <c r="A139" s="14"/>
      <c r="B139" s="158"/>
      <c r="C139" s="158"/>
      <c r="D139" s="158"/>
      <c r="E139" s="158"/>
      <c r="F139" s="19"/>
      <c r="G139" s="19"/>
      <c r="H139" s="19"/>
      <c r="I139" s="19"/>
      <c r="J139" s="19"/>
      <c r="K139" s="19"/>
      <c r="L139" s="19"/>
      <c r="M139" s="19"/>
      <c r="N139" s="116"/>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2"/>
      <c r="AM139" s="12"/>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4"/>
      <c r="IA139" s="4"/>
      <c r="IB139" s="4"/>
      <c r="IC139" s="4"/>
      <c r="ID139" s="4"/>
      <c r="IE139" s="4"/>
      <c r="IF139" s="4"/>
      <c r="IG139" s="4"/>
      <c r="IH139" s="4"/>
      <c r="II139" s="4"/>
      <c r="IJ139" s="4"/>
      <c r="IK139" s="4"/>
      <c r="IL139" s="4"/>
      <c r="IM139" s="4"/>
      <c r="IN139" s="4"/>
      <c r="IO139" s="4"/>
      <c r="IP139" s="4"/>
      <c r="IQ139" s="4"/>
      <c r="IR139" s="4"/>
      <c r="IS139" s="4"/>
      <c r="IT139" s="4"/>
      <c r="IU139" s="4"/>
      <c r="IV139" s="4"/>
      <c r="IW139" s="4"/>
      <c r="IX139" s="4"/>
      <c r="IY139" s="4"/>
      <c r="IZ139" s="4"/>
      <c r="JA139" s="4"/>
      <c r="JB139" s="4"/>
      <c r="JC139" s="4"/>
      <c r="JD139" s="4"/>
      <c r="JE139" s="4"/>
      <c r="JF139" s="4"/>
      <c r="JG139" s="4"/>
      <c r="JH139" s="4"/>
      <c r="JI139" s="4"/>
      <c r="JJ139" s="4"/>
      <c r="JK139" s="4"/>
      <c r="JL139" s="4"/>
      <c r="JM139" s="4"/>
      <c r="JN139" s="4"/>
      <c r="JO139" s="4"/>
      <c r="JP139" s="4"/>
      <c r="JQ139" s="4"/>
      <c r="JR139" s="4"/>
      <c r="JS139" s="4"/>
      <c r="JT139" s="4"/>
      <c r="JU139" s="4"/>
      <c r="JV139" s="4"/>
      <c r="JW139" s="4"/>
      <c r="JX139" s="4"/>
      <c r="JY139" s="4"/>
      <c r="JZ139" s="4"/>
      <c r="KA139" s="4"/>
      <c r="KB139" s="4"/>
      <c r="KC139" s="4"/>
      <c r="KD139" s="4"/>
      <c r="KE139" s="4"/>
      <c r="KF139" s="4"/>
      <c r="KG139" s="4"/>
      <c r="KH139" s="4"/>
      <c r="KI139" s="4"/>
      <c r="KJ139" s="4"/>
      <c r="KK139" s="4"/>
      <c r="KL139" s="4"/>
      <c r="KM139" s="4"/>
      <c r="KN139" s="4"/>
      <c r="KO139" s="4"/>
      <c r="KP139" s="4"/>
      <c r="KQ139" s="4"/>
      <c r="KR139" s="4"/>
      <c r="KS139" s="4"/>
      <c r="KT139" s="4"/>
      <c r="KU139" s="4"/>
      <c r="KV139" s="4"/>
      <c r="KW139" s="4"/>
      <c r="KX139" s="4"/>
      <c r="KY139" s="4"/>
      <c r="KZ139" s="4"/>
      <c r="LA139" s="4"/>
      <c r="LB139" s="4"/>
      <c r="LC139" s="4"/>
      <c r="LD139" s="4"/>
      <c r="LE139" s="4"/>
      <c r="LF139" s="4"/>
      <c r="LG139" s="4"/>
      <c r="LH139" s="4"/>
      <c r="LI139" s="4"/>
      <c r="LJ139" s="4"/>
      <c r="LK139" s="4"/>
      <c r="LL139" s="4"/>
      <c r="LM139" s="4"/>
      <c r="LN139" s="4"/>
      <c r="LO139" s="4"/>
      <c r="LP139" s="4"/>
      <c r="LQ139" s="4"/>
      <c r="LR139" s="4"/>
      <c r="LS139" s="4"/>
      <c r="LT139" s="4"/>
      <c r="LU139" s="4"/>
      <c r="LV139" s="4"/>
      <c r="LW139" s="4"/>
      <c r="LX139" s="4"/>
      <c r="LY139" s="4"/>
      <c r="LZ139" s="4"/>
      <c r="MA139" s="4"/>
      <c r="MB139" s="4"/>
      <c r="MC139" s="4"/>
      <c r="MD139" s="4"/>
      <c r="ME139" s="4"/>
      <c r="MF139" s="4"/>
      <c r="MG139" s="4"/>
      <c r="MH139" s="4"/>
      <c r="MI139" s="4"/>
      <c r="MJ139" s="4"/>
      <c r="MK139" s="4"/>
      <c r="ML139" s="4"/>
      <c r="MM139" s="4"/>
    </row>
    <row r="140" spans="1:351" s="8" customFormat="1" x14ac:dyDescent="0.3">
      <c r="A140" s="14"/>
      <c r="B140" s="158"/>
      <c r="C140" s="158"/>
      <c r="D140" s="158"/>
      <c r="E140" s="158"/>
      <c r="F140" s="96"/>
      <c r="G140" s="96"/>
      <c r="H140" s="96"/>
      <c r="I140" s="96"/>
      <c r="J140" s="96"/>
      <c r="K140" s="96"/>
      <c r="L140" s="96"/>
      <c r="M140" s="96"/>
      <c r="N140" s="96"/>
      <c r="O140" s="96"/>
      <c r="P140" s="96"/>
      <c r="Q140" s="96"/>
      <c r="R140" s="96"/>
      <c r="S140" s="96"/>
      <c r="T140" s="96"/>
      <c r="U140" s="96"/>
      <c r="V140" s="96"/>
      <c r="W140" s="96"/>
      <c r="X140" s="96"/>
      <c r="Y140" s="96"/>
      <c r="Z140" s="96"/>
      <c r="AA140" s="96"/>
      <c r="AB140" s="96"/>
      <c r="AC140" s="96"/>
      <c r="AD140" s="96"/>
      <c r="AE140" s="96"/>
      <c r="AF140" s="96"/>
      <c r="AG140" s="96"/>
      <c r="AH140" s="96"/>
      <c r="AI140" s="96"/>
      <c r="AJ140" s="96"/>
      <c r="AK140" s="96"/>
      <c r="AL140" s="12"/>
      <c r="AM140" s="12"/>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4"/>
      <c r="IA140" s="4"/>
      <c r="IB140" s="4"/>
      <c r="IC140" s="4"/>
      <c r="ID140" s="4"/>
      <c r="IE140" s="4"/>
      <c r="IF140" s="4"/>
      <c r="IG140" s="4"/>
      <c r="IH140" s="4"/>
      <c r="II140" s="4"/>
      <c r="IJ140" s="4"/>
      <c r="IK140" s="4"/>
      <c r="IL140" s="4"/>
      <c r="IM140" s="4"/>
      <c r="IN140" s="4"/>
      <c r="IO140" s="4"/>
      <c r="IP140" s="4"/>
      <c r="IQ140" s="4"/>
      <c r="IR140" s="4"/>
      <c r="IS140" s="4"/>
      <c r="IT140" s="4"/>
      <c r="IU140" s="4"/>
      <c r="IV140" s="4"/>
      <c r="IW140" s="4"/>
      <c r="IX140" s="4"/>
      <c r="IY140" s="4"/>
      <c r="IZ140" s="4"/>
      <c r="JA140" s="4"/>
      <c r="JB140" s="4"/>
      <c r="JC140" s="4"/>
      <c r="JD140" s="4"/>
      <c r="JE140" s="4"/>
      <c r="JF140" s="4"/>
      <c r="JG140" s="4"/>
      <c r="JH140" s="4"/>
      <c r="JI140" s="4"/>
      <c r="JJ140" s="4"/>
      <c r="JK140" s="4"/>
      <c r="JL140" s="4"/>
      <c r="JM140" s="4"/>
      <c r="JN140" s="4"/>
      <c r="JO140" s="4"/>
      <c r="JP140" s="4"/>
      <c r="JQ140" s="4"/>
      <c r="JR140" s="4"/>
      <c r="JS140" s="4"/>
      <c r="JT140" s="4"/>
      <c r="JU140" s="4"/>
      <c r="JV140" s="4"/>
      <c r="JW140" s="4"/>
      <c r="JX140" s="4"/>
      <c r="JY140" s="4"/>
      <c r="JZ140" s="4"/>
      <c r="KA140" s="4"/>
      <c r="KB140" s="4"/>
      <c r="KC140" s="4"/>
      <c r="KD140" s="4"/>
      <c r="KE140" s="4"/>
      <c r="KF140" s="4"/>
      <c r="KG140" s="4"/>
      <c r="KH140" s="4"/>
      <c r="KI140" s="4"/>
      <c r="KJ140" s="4"/>
      <c r="KK140" s="4"/>
      <c r="KL140" s="4"/>
      <c r="KM140" s="4"/>
      <c r="KN140" s="4"/>
      <c r="KO140" s="4"/>
      <c r="KP140" s="4"/>
      <c r="KQ140" s="4"/>
      <c r="KR140" s="4"/>
      <c r="KS140" s="4"/>
      <c r="KT140" s="4"/>
      <c r="KU140" s="4"/>
      <c r="KV140" s="4"/>
      <c r="KW140" s="4"/>
      <c r="KX140" s="4"/>
      <c r="KY140" s="4"/>
      <c r="KZ140" s="4"/>
      <c r="LA140" s="4"/>
      <c r="LB140" s="4"/>
      <c r="LC140" s="4"/>
      <c r="LD140" s="4"/>
      <c r="LE140" s="4"/>
      <c r="LF140" s="4"/>
      <c r="LG140" s="4"/>
      <c r="LH140" s="4"/>
      <c r="LI140" s="4"/>
      <c r="LJ140" s="4"/>
      <c r="LK140" s="4"/>
      <c r="LL140" s="4"/>
      <c r="LM140" s="4"/>
      <c r="LN140" s="4"/>
      <c r="LO140" s="4"/>
      <c r="LP140" s="4"/>
      <c r="LQ140" s="4"/>
      <c r="LR140" s="4"/>
      <c r="LS140" s="4"/>
      <c r="LT140" s="4"/>
      <c r="LU140" s="4"/>
      <c r="LV140" s="4"/>
      <c r="LW140" s="4"/>
      <c r="LX140" s="4"/>
      <c r="LY140" s="4"/>
      <c r="LZ140" s="4"/>
      <c r="MA140" s="4"/>
      <c r="MB140" s="4"/>
      <c r="MC140" s="4"/>
      <c r="MD140" s="4"/>
      <c r="ME140" s="4"/>
      <c r="MF140" s="4"/>
      <c r="MG140" s="4"/>
      <c r="MH140" s="4"/>
      <c r="MI140" s="4"/>
      <c r="MJ140" s="4"/>
      <c r="MK140" s="4"/>
      <c r="ML140" s="4"/>
      <c r="MM140" s="4"/>
    </row>
    <row r="141" spans="1:351" s="8" customFormat="1" x14ac:dyDescent="0.3">
      <c r="A141" s="13"/>
      <c r="B141" s="13"/>
      <c r="C141" s="13"/>
      <c r="D141" s="13"/>
      <c r="E141" s="13"/>
      <c r="F141" s="116"/>
      <c r="G141" s="116"/>
      <c r="H141" s="116"/>
      <c r="I141" s="116"/>
      <c r="J141" s="116"/>
      <c r="K141" s="116"/>
      <c r="L141" s="116"/>
      <c r="M141" s="116"/>
      <c r="N141" s="116"/>
      <c r="O141" s="116"/>
      <c r="P141" s="116"/>
      <c r="Q141" s="116"/>
      <c r="R141" s="78"/>
      <c r="S141" s="78"/>
      <c r="T141" s="78"/>
      <c r="U141" s="78"/>
      <c r="V141" s="78"/>
      <c r="W141" s="78"/>
      <c r="X141" s="78"/>
      <c r="Y141" s="78"/>
      <c r="Z141" s="78"/>
      <c r="AA141" s="78"/>
      <c r="AB141" s="78"/>
      <c r="AC141" s="78"/>
      <c r="AD141" s="116"/>
      <c r="AE141" s="78"/>
      <c r="AF141" s="78"/>
      <c r="AG141" s="78"/>
      <c r="AH141" s="78"/>
      <c r="AI141" s="78"/>
      <c r="AJ141" s="78"/>
      <c r="AK141" s="78"/>
      <c r="AL141" s="12"/>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4"/>
      <c r="IA141" s="4"/>
      <c r="IB141" s="4"/>
      <c r="IC141" s="4"/>
      <c r="ID141" s="4"/>
      <c r="IE141" s="4"/>
      <c r="IF141" s="4"/>
      <c r="IG141" s="4"/>
      <c r="IH141" s="4"/>
      <c r="II141" s="4"/>
      <c r="IJ141" s="4"/>
      <c r="IK141" s="4"/>
      <c r="IL141" s="4"/>
      <c r="IM141" s="4"/>
      <c r="IN141" s="4"/>
      <c r="IO141" s="4"/>
      <c r="IP141" s="4"/>
      <c r="IQ141" s="4"/>
      <c r="IR141" s="4"/>
      <c r="IS141" s="4"/>
      <c r="IT141" s="4"/>
      <c r="IU141" s="4"/>
      <c r="IV141" s="4"/>
      <c r="IW141" s="4"/>
      <c r="IX141" s="4"/>
      <c r="IY141" s="4"/>
      <c r="IZ141" s="4"/>
      <c r="JA141" s="4"/>
      <c r="JB141" s="4"/>
      <c r="JC141" s="4"/>
      <c r="JD141" s="4"/>
      <c r="JE141" s="4"/>
      <c r="JF141" s="4"/>
      <c r="JG141" s="4"/>
      <c r="JH141" s="4"/>
      <c r="JI141" s="4"/>
      <c r="JJ141" s="4"/>
      <c r="JK141" s="4"/>
      <c r="JL141" s="4"/>
      <c r="JM141" s="4"/>
      <c r="JN141" s="4"/>
      <c r="JO141" s="4"/>
      <c r="JP141" s="4"/>
      <c r="JQ141" s="4"/>
      <c r="JR141" s="4"/>
      <c r="JS141" s="4"/>
      <c r="JT141" s="4"/>
      <c r="JU141" s="4"/>
      <c r="JV141" s="4"/>
      <c r="JW141" s="4"/>
      <c r="JX141" s="4"/>
      <c r="JY141" s="4"/>
      <c r="JZ141" s="4"/>
      <c r="KA141" s="4"/>
      <c r="KB141" s="4"/>
      <c r="KC141" s="4"/>
      <c r="KD141" s="4"/>
      <c r="KE141" s="4"/>
      <c r="KF141" s="4"/>
      <c r="KG141" s="4"/>
      <c r="KH141" s="4"/>
      <c r="KI141" s="4"/>
      <c r="KJ141" s="4"/>
      <c r="KK141" s="4"/>
      <c r="KL141" s="4"/>
      <c r="KM141" s="4"/>
      <c r="KN141" s="4"/>
      <c r="KO141" s="4"/>
      <c r="KP141" s="4"/>
      <c r="KQ141" s="4"/>
      <c r="KR141" s="4"/>
      <c r="KS141" s="4"/>
      <c r="KT141" s="4"/>
      <c r="KU141" s="4"/>
      <c r="KV141" s="4"/>
      <c r="KW141" s="4"/>
      <c r="KX141" s="4"/>
      <c r="KY141" s="4"/>
      <c r="KZ141" s="4"/>
      <c r="LA141" s="4"/>
      <c r="LB141" s="4"/>
      <c r="LC141" s="4"/>
      <c r="LD141" s="4"/>
      <c r="LE141" s="4"/>
      <c r="LF141" s="4"/>
      <c r="LG141" s="4"/>
      <c r="LH141" s="4"/>
      <c r="LI141" s="4"/>
      <c r="LJ141" s="4"/>
      <c r="LK141" s="4"/>
      <c r="LL141" s="4"/>
      <c r="LM141" s="4"/>
      <c r="LN141" s="4"/>
      <c r="LO141" s="4"/>
      <c r="LP141" s="4"/>
      <c r="LQ141" s="4"/>
      <c r="LR141" s="4"/>
      <c r="LS141" s="4"/>
      <c r="LT141" s="4"/>
      <c r="LU141" s="4"/>
      <c r="LV141" s="4"/>
      <c r="LW141" s="4"/>
      <c r="LX141" s="4"/>
      <c r="LY141" s="4"/>
      <c r="LZ141" s="4"/>
      <c r="MA141" s="4"/>
      <c r="MB141" s="4"/>
      <c r="MC141" s="4"/>
      <c r="MD141" s="4"/>
      <c r="ME141" s="4"/>
      <c r="MF141" s="4"/>
      <c r="MG141" s="4"/>
      <c r="MH141" s="4"/>
      <c r="MI141" s="4"/>
      <c r="MJ141" s="4"/>
      <c r="MK141" s="4"/>
      <c r="ML141" s="4"/>
      <c r="MM141" s="4"/>
    </row>
    <row r="142" spans="1:351" s="8" customFormat="1" x14ac:dyDescent="0.3">
      <c r="A142" s="14"/>
      <c r="B142" s="158"/>
      <c r="C142" s="158"/>
      <c r="D142" s="158"/>
      <c r="E142" s="158"/>
      <c r="F142" s="117"/>
      <c r="G142" s="117"/>
      <c r="H142" s="117"/>
      <c r="I142" s="117"/>
      <c r="J142" s="117"/>
      <c r="K142" s="117"/>
      <c r="L142" s="117"/>
      <c r="M142" s="117"/>
      <c r="N142" s="117"/>
      <c r="O142" s="117"/>
      <c r="P142" s="117"/>
      <c r="Q142" s="117"/>
      <c r="R142" s="117"/>
      <c r="S142" s="117"/>
      <c r="T142" s="117"/>
      <c r="U142" s="117"/>
      <c r="V142" s="117"/>
      <c r="W142" s="117"/>
      <c r="X142" s="117"/>
      <c r="Y142" s="117"/>
      <c r="Z142" s="117"/>
      <c r="AA142" s="117"/>
      <c r="AB142" s="117"/>
      <c r="AC142" s="117"/>
      <c r="AD142" s="117"/>
      <c r="AE142" s="117"/>
      <c r="AF142" s="117"/>
      <c r="AG142" s="117"/>
      <c r="AH142" s="117"/>
      <c r="AI142" s="117"/>
      <c r="AJ142" s="117"/>
      <c r="AK142" s="117"/>
      <c r="AL142" s="78"/>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4"/>
      <c r="IA142" s="4"/>
      <c r="IB142" s="4"/>
      <c r="IC142" s="4"/>
      <c r="ID142" s="4"/>
      <c r="IE142" s="4"/>
      <c r="IF142" s="4"/>
      <c r="IG142" s="4"/>
      <c r="IH142" s="4"/>
      <c r="II142" s="4"/>
      <c r="IJ142" s="4"/>
      <c r="IK142" s="4"/>
      <c r="IL142" s="4"/>
      <c r="IM142" s="4"/>
      <c r="IN142" s="4"/>
      <c r="IO142" s="4"/>
      <c r="IP142" s="4"/>
      <c r="IQ142" s="4"/>
      <c r="IR142" s="4"/>
      <c r="IS142" s="4"/>
      <c r="IT142" s="4"/>
      <c r="IU142" s="4"/>
      <c r="IV142" s="4"/>
      <c r="IW142" s="4"/>
      <c r="IX142" s="4"/>
      <c r="IY142" s="4"/>
      <c r="IZ142" s="4"/>
      <c r="JA142" s="4"/>
      <c r="JB142" s="4"/>
      <c r="JC142" s="4"/>
      <c r="JD142" s="4"/>
      <c r="JE142" s="4"/>
      <c r="JF142" s="4"/>
      <c r="JG142" s="4"/>
      <c r="JH142" s="4"/>
      <c r="JI142" s="4"/>
      <c r="JJ142" s="4"/>
      <c r="JK142" s="4"/>
      <c r="JL142" s="4"/>
      <c r="JM142" s="4"/>
      <c r="JN142" s="4"/>
      <c r="JO142" s="4"/>
      <c r="JP142" s="4"/>
      <c r="JQ142" s="4"/>
      <c r="JR142" s="4"/>
      <c r="JS142" s="4"/>
      <c r="JT142" s="4"/>
      <c r="JU142" s="4"/>
      <c r="JV142" s="4"/>
      <c r="JW142" s="4"/>
      <c r="JX142" s="4"/>
      <c r="JY142" s="4"/>
      <c r="JZ142" s="4"/>
      <c r="KA142" s="4"/>
      <c r="KB142" s="4"/>
      <c r="KC142" s="4"/>
      <c r="KD142" s="4"/>
      <c r="KE142" s="4"/>
      <c r="KF142" s="4"/>
      <c r="KG142" s="4"/>
      <c r="KH142" s="4"/>
      <c r="KI142" s="4"/>
      <c r="KJ142" s="4"/>
      <c r="KK142" s="4"/>
      <c r="KL142" s="4"/>
      <c r="KM142" s="4"/>
      <c r="KN142" s="4"/>
      <c r="KO142" s="4"/>
      <c r="KP142" s="4"/>
      <c r="KQ142" s="4"/>
      <c r="KR142" s="4"/>
      <c r="KS142" s="4"/>
      <c r="KT142" s="4"/>
      <c r="KU142" s="4"/>
      <c r="KV142" s="4"/>
      <c r="KW142" s="4"/>
      <c r="KX142" s="4"/>
      <c r="KY142" s="4"/>
      <c r="KZ142" s="4"/>
      <c r="LA142" s="4"/>
      <c r="LB142" s="4"/>
      <c r="LC142" s="4"/>
      <c r="LD142" s="4"/>
      <c r="LE142" s="4"/>
      <c r="LF142" s="4"/>
      <c r="LG142" s="4"/>
      <c r="LH142" s="4"/>
      <c r="LI142" s="4"/>
      <c r="LJ142" s="4"/>
      <c r="LK142" s="4"/>
      <c r="LL142" s="4"/>
      <c r="LM142" s="4"/>
      <c r="LN142" s="4"/>
      <c r="LO142" s="4"/>
      <c r="LP142" s="4"/>
      <c r="LQ142" s="4"/>
      <c r="LR142" s="4"/>
      <c r="LS142" s="4"/>
      <c r="LT142" s="4"/>
      <c r="LU142" s="4"/>
      <c r="LV142" s="4"/>
      <c r="LW142" s="4"/>
      <c r="LX142" s="4"/>
      <c r="LY142" s="4"/>
      <c r="LZ142" s="4"/>
      <c r="MA142" s="4"/>
      <c r="MB142" s="4"/>
      <c r="MC142" s="4"/>
      <c r="MD142" s="4"/>
      <c r="ME142" s="4"/>
      <c r="MF142" s="4"/>
      <c r="MG142" s="4"/>
      <c r="MH142" s="4"/>
      <c r="MI142" s="4"/>
      <c r="MJ142" s="4"/>
      <c r="MK142" s="4"/>
      <c r="ML142" s="4"/>
      <c r="MM142" s="4"/>
    </row>
    <row r="143" spans="1:351" s="8" customFormat="1" x14ac:dyDescent="0.3">
      <c r="A143" s="13"/>
      <c r="B143" s="13"/>
      <c r="C143" s="13"/>
      <c r="D143" s="13"/>
      <c r="E143" s="13"/>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78"/>
      <c r="AL143" s="78"/>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4"/>
      <c r="IA143" s="4"/>
      <c r="IB143" s="4"/>
      <c r="IC143" s="4"/>
      <c r="ID143" s="4"/>
      <c r="IE143" s="4"/>
      <c r="IF143" s="4"/>
      <c r="IG143" s="4"/>
      <c r="IH143" s="4"/>
      <c r="II143" s="4"/>
      <c r="IJ143" s="4"/>
      <c r="IK143" s="4"/>
      <c r="IL143" s="4"/>
      <c r="IM143" s="4"/>
      <c r="IN143" s="4"/>
      <c r="IO143" s="4"/>
      <c r="IP143" s="4"/>
      <c r="IQ143" s="4"/>
      <c r="IR143" s="4"/>
      <c r="IS143" s="4"/>
      <c r="IT143" s="4"/>
      <c r="IU143" s="4"/>
      <c r="IV143" s="4"/>
      <c r="IW143" s="4"/>
      <c r="IX143" s="4"/>
      <c r="IY143" s="4"/>
      <c r="IZ143" s="4"/>
      <c r="JA143" s="4"/>
      <c r="JB143" s="4"/>
      <c r="JC143" s="4"/>
      <c r="JD143" s="4"/>
      <c r="JE143" s="4"/>
      <c r="JF143" s="4"/>
      <c r="JG143" s="4"/>
      <c r="JH143" s="4"/>
      <c r="JI143" s="4"/>
      <c r="JJ143" s="4"/>
      <c r="JK143" s="4"/>
      <c r="JL143" s="4"/>
      <c r="JM143" s="4"/>
      <c r="JN143" s="4"/>
      <c r="JO143" s="4"/>
      <c r="JP143" s="4"/>
      <c r="JQ143" s="4"/>
      <c r="JR143" s="4"/>
      <c r="JS143" s="4"/>
      <c r="JT143" s="4"/>
      <c r="JU143" s="4"/>
      <c r="JV143" s="4"/>
      <c r="JW143" s="4"/>
      <c r="JX143" s="4"/>
      <c r="JY143" s="4"/>
      <c r="JZ143" s="4"/>
      <c r="KA143" s="4"/>
      <c r="KB143" s="4"/>
      <c r="KC143" s="4"/>
      <c r="KD143" s="4"/>
      <c r="KE143" s="4"/>
      <c r="KF143" s="4"/>
      <c r="KG143" s="4"/>
      <c r="KH143" s="4"/>
      <c r="KI143" s="4"/>
      <c r="KJ143" s="4"/>
      <c r="KK143" s="4"/>
      <c r="KL143" s="4"/>
      <c r="KM143" s="4"/>
      <c r="KN143" s="4"/>
      <c r="KO143" s="4"/>
      <c r="KP143" s="4"/>
      <c r="KQ143" s="4"/>
      <c r="KR143" s="4"/>
      <c r="KS143" s="4"/>
      <c r="KT143" s="4"/>
      <c r="KU143" s="4"/>
      <c r="KV143" s="4"/>
      <c r="KW143" s="4"/>
      <c r="KX143" s="4"/>
      <c r="KY143" s="4"/>
      <c r="KZ143" s="4"/>
      <c r="LA143" s="4"/>
      <c r="LB143" s="4"/>
      <c r="LC143" s="4"/>
      <c r="LD143" s="4"/>
      <c r="LE143" s="4"/>
      <c r="LF143" s="4"/>
      <c r="LG143" s="4"/>
      <c r="LH143" s="4"/>
      <c r="LI143" s="4"/>
      <c r="LJ143" s="4"/>
      <c r="LK143" s="4"/>
      <c r="LL143" s="4"/>
      <c r="LM143" s="4"/>
      <c r="LN143" s="4"/>
      <c r="LO143" s="4"/>
      <c r="LP143" s="4"/>
      <c r="LQ143" s="4"/>
      <c r="LR143" s="4"/>
      <c r="LS143" s="4"/>
      <c r="LT143" s="4"/>
      <c r="LU143" s="4"/>
      <c r="LV143" s="4"/>
      <c r="LW143" s="4"/>
      <c r="LX143" s="4"/>
      <c r="LY143" s="4"/>
      <c r="LZ143" s="4"/>
      <c r="MA143" s="4"/>
      <c r="MB143" s="4"/>
      <c r="MC143" s="4"/>
      <c r="MD143" s="4"/>
      <c r="ME143" s="4"/>
      <c r="MF143" s="4"/>
      <c r="MG143" s="4"/>
      <c r="MH143" s="4"/>
      <c r="MI143" s="4"/>
      <c r="MJ143" s="4"/>
      <c r="MK143" s="4"/>
      <c r="ML143" s="4"/>
      <c r="MM143" s="4"/>
    </row>
    <row r="144" spans="1:351" s="8" customFormat="1" x14ac:dyDescent="0.3">
      <c r="A144" s="14"/>
      <c r="B144" s="158"/>
      <c r="C144" s="158"/>
      <c r="D144" s="158"/>
      <c r="E144" s="158"/>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111"/>
      <c r="AC144" s="111"/>
      <c r="AD144" s="111"/>
      <c r="AE144" s="111"/>
      <c r="AF144" s="111"/>
      <c r="AG144" s="111"/>
      <c r="AH144" s="111"/>
      <c r="AI144" s="111"/>
      <c r="AJ144" s="111"/>
      <c r="AK144" s="111"/>
      <c r="AL144" s="78"/>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4"/>
      <c r="IA144" s="4"/>
      <c r="IB144" s="4"/>
      <c r="IC144" s="4"/>
      <c r="ID144" s="4"/>
      <c r="IE144" s="4"/>
      <c r="IF144" s="4"/>
      <c r="IG144" s="4"/>
      <c r="IH144" s="4"/>
      <c r="II144" s="4"/>
      <c r="IJ144" s="4"/>
      <c r="IK144" s="4"/>
      <c r="IL144" s="4"/>
      <c r="IM144" s="4"/>
      <c r="IN144" s="4"/>
      <c r="IO144" s="4"/>
      <c r="IP144" s="4"/>
      <c r="IQ144" s="4"/>
      <c r="IR144" s="4"/>
      <c r="IS144" s="4"/>
      <c r="IT144" s="4"/>
      <c r="IU144" s="4"/>
      <c r="IV144" s="4"/>
      <c r="IW144" s="4"/>
      <c r="IX144" s="4"/>
      <c r="IY144" s="4"/>
      <c r="IZ144" s="4"/>
      <c r="JA144" s="4"/>
      <c r="JB144" s="4"/>
      <c r="JC144" s="4"/>
      <c r="JD144" s="4"/>
      <c r="JE144" s="4"/>
      <c r="JF144" s="4"/>
      <c r="JG144" s="4"/>
      <c r="JH144" s="4"/>
      <c r="JI144" s="4"/>
      <c r="JJ144" s="4"/>
      <c r="JK144" s="4"/>
      <c r="JL144" s="4"/>
      <c r="JM144" s="4"/>
      <c r="JN144" s="4"/>
      <c r="JO144" s="4"/>
      <c r="JP144" s="4"/>
      <c r="JQ144" s="4"/>
      <c r="JR144" s="4"/>
      <c r="JS144" s="4"/>
      <c r="JT144" s="4"/>
      <c r="JU144" s="4"/>
      <c r="JV144" s="4"/>
      <c r="JW144" s="4"/>
      <c r="JX144" s="4"/>
      <c r="JY144" s="4"/>
      <c r="JZ144" s="4"/>
      <c r="KA144" s="4"/>
      <c r="KB144" s="4"/>
      <c r="KC144" s="4"/>
      <c r="KD144" s="4"/>
      <c r="KE144" s="4"/>
      <c r="KF144" s="4"/>
      <c r="KG144" s="4"/>
      <c r="KH144" s="4"/>
      <c r="KI144" s="4"/>
      <c r="KJ144" s="4"/>
      <c r="KK144" s="4"/>
      <c r="KL144" s="4"/>
      <c r="KM144" s="4"/>
      <c r="KN144" s="4"/>
      <c r="KO144" s="4"/>
      <c r="KP144" s="4"/>
      <c r="KQ144" s="4"/>
      <c r="KR144" s="4"/>
      <c r="KS144" s="4"/>
      <c r="KT144" s="4"/>
      <c r="KU144" s="4"/>
      <c r="KV144" s="4"/>
      <c r="KW144" s="4"/>
      <c r="KX144" s="4"/>
      <c r="KY144" s="4"/>
      <c r="KZ144" s="4"/>
      <c r="LA144" s="4"/>
      <c r="LB144" s="4"/>
      <c r="LC144" s="4"/>
      <c r="LD144" s="4"/>
      <c r="LE144" s="4"/>
      <c r="LF144" s="4"/>
      <c r="LG144" s="4"/>
      <c r="LH144" s="4"/>
      <c r="LI144" s="4"/>
      <c r="LJ144" s="4"/>
      <c r="LK144" s="4"/>
      <c r="LL144" s="4"/>
      <c r="LM144" s="4"/>
      <c r="LN144" s="4"/>
      <c r="LO144" s="4"/>
      <c r="LP144" s="4"/>
      <c r="LQ144" s="4"/>
      <c r="LR144" s="4"/>
      <c r="LS144" s="4"/>
      <c r="LT144" s="4"/>
      <c r="LU144" s="4"/>
      <c r="LV144" s="4"/>
      <c r="LW144" s="4"/>
      <c r="LX144" s="4"/>
      <c r="LY144" s="4"/>
      <c r="LZ144" s="4"/>
      <c r="MA144" s="4"/>
      <c r="MB144" s="4"/>
      <c r="MC144" s="4"/>
      <c r="MD144" s="4"/>
      <c r="ME144" s="4"/>
      <c r="MF144" s="4"/>
      <c r="MG144" s="4"/>
      <c r="MH144" s="4"/>
      <c r="MI144" s="4"/>
      <c r="MJ144" s="4"/>
      <c r="MK144" s="4"/>
      <c r="ML144" s="4"/>
      <c r="MM144" s="4"/>
    </row>
    <row r="145" spans="1:351" s="8" customFormat="1" x14ac:dyDescent="0.3">
      <c r="A145" s="14"/>
      <c r="B145" s="158"/>
      <c r="C145" s="158"/>
      <c r="D145" s="158"/>
      <c r="E145" s="158"/>
      <c r="F145" s="111"/>
      <c r="G145" s="111"/>
      <c r="H145" s="111"/>
      <c r="I145" s="111"/>
      <c r="J145" s="111"/>
      <c r="K145" s="111"/>
      <c r="L145" s="111"/>
      <c r="M145" s="111"/>
      <c r="N145" s="111"/>
      <c r="O145" s="111"/>
      <c r="P145" s="111"/>
      <c r="Q145" s="111"/>
      <c r="R145" s="111"/>
      <c r="S145" s="111"/>
      <c r="T145" s="111"/>
      <c r="U145" s="111"/>
      <c r="V145" s="111"/>
      <c r="W145" s="111"/>
      <c r="X145" s="111"/>
      <c r="Y145" s="111"/>
      <c r="Z145" s="111"/>
      <c r="AA145" s="111"/>
      <c r="AB145" s="111"/>
      <c r="AC145" s="111"/>
      <c r="AD145" s="111"/>
      <c r="AE145" s="111"/>
      <c r="AF145" s="111"/>
      <c r="AG145" s="111"/>
      <c r="AH145" s="111"/>
      <c r="AI145" s="111"/>
      <c r="AJ145" s="111"/>
      <c r="AK145" s="111"/>
      <c r="AL145" s="78"/>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4"/>
      <c r="IA145" s="4"/>
      <c r="IB145" s="4"/>
      <c r="IC145" s="4"/>
      <c r="ID145" s="4"/>
      <c r="IE145" s="4"/>
      <c r="IF145" s="4"/>
      <c r="IG145" s="4"/>
      <c r="IH145" s="4"/>
      <c r="II145" s="4"/>
      <c r="IJ145" s="4"/>
      <c r="IK145" s="4"/>
      <c r="IL145" s="4"/>
      <c r="IM145" s="4"/>
      <c r="IN145" s="4"/>
      <c r="IO145" s="4"/>
      <c r="IP145" s="4"/>
      <c r="IQ145" s="4"/>
      <c r="IR145" s="4"/>
      <c r="IS145" s="4"/>
      <c r="IT145" s="4"/>
      <c r="IU145" s="4"/>
      <c r="IV145" s="4"/>
      <c r="IW145" s="4"/>
      <c r="IX145" s="4"/>
      <c r="IY145" s="4"/>
      <c r="IZ145" s="4"/>
      <c r="JA145" s="4"/>
      <c r="JB145" s="4"/>
      <c r="JC145" s="4"/>
      <c r="JD145" s="4"/>
      <c r="JE145" s="4"/>
      <c r="JF145" s="4"/>
      <c r="JG145" s="4"/>
      <c r="JH145" s="4"/>
      <c r="JI145" s="4"/>
      <c r="JJ145" s="4"/>
      <c r="JK145" s="4"/>
      <c r="JL145" s="4"/>
      <c r="JM145" s="4"/>
      <c r="JN145" s="4"/>
      <c r="JO145" s="4"/>
      <c r="JP145" s="4"/>
      <c r="JQ145" s="4"/>
      <c r="JR145" s="4"/>
      <c r="JS145" s="4"/>
      <c r="JT145" s="4"/>
      <c r="JU145" s="4"/>
      <c r="JV145" s="4"/>
      <c r="JW145" s="4"/>
      <c r="JX145" s="4"/>
      <c r="JY145" s="4"/>
      <c r="JZ145" s="4"/>
      <c r="KA145" s="4"/>
      <c r="KB145" s="4"/>
      <c r="KC145" s="4"/>
      <c r="KD145" s="4"/>
      <c r="KE145" s="4"/>
      <c r="KF145" s="4"/>
      <c r="KG145" s="4"/>
      <c r="KH145" s="4"/>
      <c r="KI145" s="4"/>
      <c r="KJ145" s="4"/>
      <c r="KK145" s="4"/>
      <c r="KL145" s="4"/>
      <c r="KM145" s="4"/>
      <c r="KN145" s="4"/>
      <c r="KO145" s="4"/>
      <c r="KP145" s="4"/>
      <c r="KQ145" s="4"/>
      <c r="KR145" s="4"/>
      <c r="KS145" s="4"/>
      <c r="KT145" s="4"/>
      <c r="KU145" s="4"/>
      <c r="KV145" s="4"/>
      <c r="KW145" s="4"/>
      <c r="KX145" s="4"/>
      <c r="KY145" s="4"/>
      <c r="KZ145" s="4"/>
      <c r="LA145" s="4"/>
      <c r="LB145" s="4"/>
      <c r="LC145" s="4"/>
      <c r="LD145" s="4"/>
      <c r="LE145" s="4"/>
      <c r="LF145" s="4"/>
      <c r="LG145" s="4"/>
      <c r="LH145" s="4"/>
      <c r="LI145" s="4"/>
      <c r="LJ145" s="4"/>
      <c r="LK145" s="4"/>
      <c r="LL145" s="4"/>
      <c r="LM145" s="4"/>
      <c r="LN145" s="4"/>
      <c r="LO145" s="4"/>
      <c r="LP145" s="4"/>
      <c r="LQ145" s="4"/>
      <c r="LR145" s="4"/>
      <c r="LS145" s="4"/>
      <c r="LT145" s="4"/>
      <c r="LU145" s="4"/>
      <c r="LV145" s="4"/>
      <c r="LW145" s="4"/>
      <c r="LX145" s="4"/>
      <c r="LY145" s="4"/>
      <c r="LZ145" s="4"/>
      <c r="MA145" s="4"/>
      <c r="MB145" s="4"/>
      <c r="MC145" s="4"/>
      <c r="MD145" s="4"/>
      <c r="ME145" s="4"/>
      <c r="MF145" s="4"/>
      <c r="MG145" s="4"/>
      <c r="MH145" s="4"/>
      <c r="MI145" s="4"/>
      <c r="MJ145" s="4"/>
      <c r="MK145" s="4"/>
      <c r="ML145" s="4"/>
      <c r="MM145" s="4"/>
    </row>
    <row r="146" spans="1:351" s="8" customFormat="1" x14ac:dyDescent="0.3">
      <c r="A146" s="14"/>
      <c r="B146" s="158"/>
      <c r="C146" s="158"/>
      <c r="D146" s="158"/>
      <c r="E146" s="158"/>
      <c r="F146" s="111"/>
      <c r="G146" s="111"/>
      <c r="H146" s="111"/>
      <c r="I146" s="111"/>
      <c r="J146" s="111"/>
      <c r="K146" s="111"/>
      <c r="L146" s="111"/>
      <c r="M146" s="111"/>
      <c r="N146" s="111"/>
      <c r="O146" s="111"/>
      <c r="P146" s="111"/>
      <c r="Q146" s="111"/>
      <c r="R146" s="111"/>
      <c r="S146" s="111"/>
      <c r="T146" s="111"/>
      <c r="U146" s="111"/>
      <c r="V146" s="111"/>
      <c r="W146" s="111"/>
      <c r="X146" s="111"/>
      <c r="Y146" s="111"/>
      <c r="Z146" s="111"/>
      <c r="AA146" s="111"/>
      <c r="AB146" s="111"/>
      <c r="AC146" s="111"/>
      <c r="AD146" s="111"/>
      <c r="AE146" s="111"/>
      <c r="AF146" s="111"/>
      <c r="AG146" s="111"/>
      <c r="AH146" s="111"/>
      <c r="AI146" s="111"/>
      <c r="AJ146" s="111"/>
      <c r="AK146" s="111"/>
      <c r="AL146" s="78"/>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4"/>
      <c r="IA146" s="4"/>
      <c r="IB146" s="4"/>
      <c r="IC146" s="4"/>
      <c r="ID146" s="4"/>
      <c r="IE146" s="4"/>
      <c r="IF146" s="4"/>
      <c r="IG146" s="4"/>
      <c r="IH146" s="4"/>
      <c r="II146" s="4"/>
      <c r="IJ146" s="4"/>
      <c r="IK146" s="4"/>
      <c r="IL146" s="4"/>
      <c r="IM146" s="4"/>
      <c r="IN146" s="4"/>
      <c r="IO146" s="4"/>
      <c r="IP146" s="4"/>
      <c r="IQ146" s="4"/>
      <c r="IR146" s="4"/>
      <c r="IS146" s="4"/>
      <c r="IT146" s="4"/>
      <c r="IU146" s="4"/>
      <c r="IV146" s="4"/>
      <c r="IW146" s="4"/>
      <c r="IX146" s="4"/>
      <c r="IY146" s="4"/>
      <c r="IZ146" s="4"/>
      <c r="JA146" s="4"/>
      <c r="JB146" s="4"/>
      <c r="JC146" s="4"/>
      <c r="JD146" s="4"/>
      <c r="JE146" s="4"/>
      <c r="JF146" s="4"/>
      <c r="JG146" s="4"/>
      <c r="JH146" s="4"/>
      <c r="JI146" s="4"/>
      <c r="JJ146" s="4"/>
      <c r="JK146" s="4"/>
      <c r="JL146" s="4"/>
      <c r="JM146" s="4"/>
      <c r="JN146" s="4"/>
      <c r="JO146" s="4"/>
      <c r="JP146" s="4"/>
      <c r="JQ146" s="4"/>
      <c r="JR146" s="4"/>
      <c r="JS146" s="4"/>
      <c r="JT146" s="4"/>
      <c r="JU146" s="4"/>
      <c r="JV146" s="4"/>
      <c r="JW146" s="4"/>
      <c r="JX146" s="4"/>
      <c r="JY146" s="4"/>
      <c r="JZ146" s="4"/>
      <c r="KA146" s="4"/>
      <c r="KB146" s="4"/>
      <c r="KC146" s="4"/>
      <c r="KD146" s="4"/>
      <c r="KE146" s="4"/>
      <c r="KF146" s="4"/>
      <c r="KG146" s="4"/>
      <c r="KH146" s="4"/>
      <c r="KI146" s="4"/>
      <c r="KJ146" s="4"/>
      <c r="KK146" s="4"/>
      <c r="KL146" s="4"/>
      <c r="KM146" s="4"/>
      <c r="KN146" s="4"/>
      <c r="KO146" s="4"/>
      <c r="KP146" s="4"/>
      <c r="KQ146" s="4"/>
      <c r="KR146" s="4"/>
      <c r="KS146" s="4"/>
      <c r="KT146" s="4"/>
      <c r="KU146" s="4"/>
      <c r="KV146" s="4"/>
      <c r="KW146" s="4"/>
      <c r="KX146" s="4"/>
      <c r="KY146" s="4"/>
      <c r="KZ146" s="4"/>
      <c r="LA146" s="4"/>
      <c r="LB146" s="4"/>
      <c r="LC146" s="4"/>
      <c r="LD146" s="4"/>
      <c r="LE146" s="4"/>
      <c r="LF146" s="4"/>
      <c r="LG146" s="4"/>
      <c r="LH146" s="4"/>
      <c r="LI146" s="4"/>
      <c r="LJ146" s="4"/>
      <c r="LK146" s="4"/>
      <c r="LL146" s="4"/>
      <c r="LM146" s="4"/>
      <c r="LN146" s="4"/>
      <c r="LO146" s="4"/>
      <c r="LP146" s="4"/>
      <c r="LQ146" s="4"/>
      <c r="LR146" s="4"/>
      <c r="LS146" s="4"/>
      <c r="LT146" s="4"/>
      <c r="LU146" s="4"/>
      <c r="LV146" s="4"/>
      <c r="LW146" s="4"/>
      <c r="LX146" s="4"/>
      <c r="LY146" s="4"/>
      <c r="LZ146" s="4"/>
      <c r="MA146" s="4"/>
      <c r="MB146" s="4"/>
      <c r="MC146" s="4"/>
      <c r="MD146" s="4"/>
      <c r="ME146" s="4"/>
      <c r="MF146" s="4"/>
      <c r="MG146" s="4"/>
      <c r="MH146" s="4"/>
      <c r="MI146" s="4"/>
      <c r="MJ146" s="4"/>
      <c r="MK146" s="4"/>
      <c r="ML146" s="4"/>
      <c r="MM146" s="4"/>
    </row>
    <row r="147" spans="1:351" s="8" customFormat="1" x14ac:dyDescent="0.3">
      <c r="A147" s="14"/>
      <c r="B147" s="158"/>
      <c r="C147" s="158"/>
      <c r="D147" s="158"/>
      <c r="E147" s="158"/>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78"/>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4"/>
      <c r="IA147" s="4"/>
      <c r="IB147" s="4"/>
      <c r="IC147" s="4"/>
      <c r="ID147" s="4"/>
      <c r="IE147" s="4"/>
      <c r="IF147" s="4"/>
      <c r="IG147" s="4"/>
      <c r="IH147" s="4"/>
      <c r="II147" s="4"/>
      <c r="IJ147" s="4"/>
      <c r="IK147" s="4"/>
      <c r="IL147" s="4"/>
      <c r="IM147" s="4"/>
      <c r="IN147" s="4"/>
      <c r="IO147" s="4"/>
      <c r="IP147" s="4"/>
      <c r="IQ147" s="4"/>
      <c r="IR147" s="4"/>
      <c r="IS147" s="4"/>
      <c r="IT147" s="4"/>
      <c r="IU147" s="4"/>
      <c r="IV147" s="4"/>
      <c r="IW147" s="4"/>
      <c r="IX147" s="4"/>
      <c r="IY147" s="4"/>
      <c r="IZ147" s="4"/>
      <c r="JA147" s="4"/>
      <c r="JB147" s="4"/>
      <c r="JC147" s="4"/>
      <c r="JD147" s="4"/>
      <c r="JE147" s="4"/>
      <c r="JF147" s="4"/>
      <c r="JG147" s="4"/>
      <c r="JH147" s="4"/>
      <c r="JI147" s="4"/>
      <c r="JJ147" s="4"/>
      <c r="JK147" s="4"/>
      <c r="JL147" s="4"/>
      <c r="JM147" s="4"/>
      <c r="JN147" s="4"/>
      <c r="JO147" s="4"/>
      <c r="JP147" s="4"/>
      <c r="JQ147" s="4"/>
      <c r="JR147" s="4"/>
      <c r="JS147" s="4"/>
      <c r="JT147" s="4"/>
      <c r="JU147" s="4"/>
      <c r="JV147" s="4"/>
      <c r="JW147" s="4"/>
      <c r="JX147" s="4"/>
      <c r="JY147" s="4"/>
      <c r="JZ147" s="4"/>
      <c r="KA147" s="4"/>
      <c r="KB147" s="4"/>
      <c r="KC147" s="4"/>
      <c r="KD147" s="4"/>
      <c r="KE147" s="4"/>
      <c r="KF147" s="4"/>
      <c r="KG147" s="4"/>
      <c r="KH147" s="4"/>
      <c r="KI147" s="4"/>
      <c r="KJ147" s="4"/>
      <c r="KK147" s="4"/>
      <c r="KL147" s="4"/>
      <c r="KM147" s="4"/>
      <c r="KN147" s="4"/>
      <c r="KO147" s="4"/>
      <c r="KP147" s="4"/>
      <c r="KQ147" s="4"/>
      <c r="KR147" s="4"/>
      <c r="KS147" s="4"/>
      <c r="KT147" s="4"/>
      <c r="KU147" s="4"/>
      <c r="KV147" s="4"/>
      <c r="KW147" s="4"/>
      <c r="KX147" s="4"/>
      <c r="KY147" s="4"/>
      <c r="KZ147" s="4"/>
      <c r="LA147" s="4"/>
      <c r="LB147" s="4"/>
      <c r="LC147" s="4"/>
      <c r="LD147" s="4"/>
      <c r="LE147" s="4"/>
      <c r="LF147" s="4"/>
      <c r="LG147" s="4"/>
      <c r="LH147" s="4"/>
      <c r="LI147" s="4"/>
      <c r="LJ147" s="4"/>
      <c r="LK147" s="4"/>
      <c r="LL147" s="4"/>
      <c r="LM147" s="4"/>
      <c r="LN147" s="4"/>
      <c r="LO147" s="4"/>
      <c r="LP147" s="4"/>
      <c r="LQ147" s="4"/>
      <c r="LR147" s="4"/>
      <c r="LS147" s="4"/>
      <c r="LT147" s="4"/>
      <c r="LU147" s="4"/>
      <c r="LV147" s="4"/>
      <c r="LW147" s="4"/>
      <c r="LX147" s="4"/>
      <c r="LY147" s="4"/>
      <c r="LZ147" s="4"/>
      <c r="MA147" s="4"/>
      <c r="MB147" s="4"/>
      <c r="MC147" s="4"/>
      <c r="MD147" s="4"/>
      <c r="ME147" s="4"/>
      <c r="MF147" s="4"/>
      <c r="MG147" s="4"/>
      <c r="MH147" s="4"/>
      <c r="MI147" s="4"/>
      <c r="MJ147" s="4"/>
      <c r="MK147" s="4"/>
      <c r="ML147" s="4"/>
      <c r="MM147" s="4"/>
    </row>
    <row r="148" spans="1:351" s="8" customFormat="1" x14ac:dyDescent="0.3">
      <c r="A148" s="14"/>
      <c r="B148" s="158"/>
      <c r="C148" s="158"/>
      <c r="D148" s="158"/>
      <c r="E148" s="158"/>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78"/>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4"/>
      <c r="IA148" s="4"/>
      <c r="IB148" s="4"/>
      <c r="IC148" s="4"/>
      <c r="ID148" s="4"/>
      <c r="IE148" s="4"/>
      <c r="IF148" s="4"/>
      <c r="IG148" s="4"/>
      <c r="IH148" s="4"/>
      <c r="II148" s="4"/>
      <c r="IJ148" s="4"/>
      <c r="IK148" s="4"/>
      <c r="IL148" s="4"/>
      <c r="IM148" s="4"/>
      <c r="IN148" s="4"/>
      <c r="IO148" s="4"/>
      <c r="IP148" s="4"/>
      <c r="IQ148" s="4"/>
      <c r="IR148" s="4"/>
      <c r="IS148" s="4"/>
      <c r="IT148" s="4"/>
      <c r="IU148" s="4"/>
      <c r="IV148" s="4"/>
      <c r="IW148" s="4"/>
      <c r="IX148" s="4"/>
      <c r="IY148" s="4"/>
      <c r="IZ148" s="4"/>
      <c r="JA148" s="4"/>
      <c r="JB148" s="4"/>
      <c r="JC148" s="4"/>
      <c r="JD148" s="4"/>
      <c r="JE148" s="4"/>
      <c r="JF148" s="4"/>
      <c r="JG148" s="4"/>
      <c r="JH148" s="4"/>
      <c r="JI148" s="4"/>
      <c r="JJ148" s="4"/>
      <c r="JK148" s="4"/>
      <c r="JL148" s="4"/>
      <c r="JM148" s="4"/>
      <c r="JN148" s="4"/>
      <c r="JO148" s="4"/>
      <c r="JP148" s="4"/>
      <c r="JQ148" s="4"/>
      <c r="JR148" s="4"/>
      <c r="JS148" s="4"/>
      <c r="JT148" s="4"/>
      <c r="JU148" s="4"/>
      <c r="JV148" s="4"/>
      <c r="JW148" s="4"/>
      <c r="JX148" s="4"/>
      <c r="JY148" s="4"/>
      <c r="JZ148" s="4"/>
      <c r="KA148" s="4"/>
      <c r="KB148" s="4"/>
      <c r="KC148" s="4"/>
      <c r="KD148" s="4"/>
      <c r="KE148" s="4"/>
      <c r="KF148" s="4"/>
      <c r="KG148" s="4"/>
      <c r="KH148" s="4"/>
      <c r="KI148" s="4"/>
      <c r="KJ148" s="4"/>
      <c r="KK148" s="4"/>
      <c r="KL148" s="4"/>
      <c r="KM148" s="4"/>
      <c r="KN148" s="4"/>
      <c r="KO148" s="4"/>
      <c r="KP148" s="4"/>
      <c r="KQ148" s="4"/>
      <c r="KR148" s="4"/>
      <c r="KS148" s="4"/>
      <c r="KT148" s="4"/>
      <c r="KU148" s="4"/>
      <c r="KV148" s="4"/>
      <c r="KW148" s="4"/>
      <c r="KX148" s="4"/>
      <c r="KY148" s="4"/>
      <c r="KZ148" s="4"/>
      <c r="LA148" s="4"/>
      <c r="LB148" s="4"/>
      <c r="LC148" s="4"/>
      <c r="LD148" s="4"/>
      <c r="LE148" s="4"/>
      <c r="LF148" s="4"/>
      <c r="LG148" s="4"/>
      <c r="LH148" s="4"/>
      <c r="LI148" s="4"/>
      <c r="LJ148" s="4"/>
      <c r="LK148" s="4"/>
      <c r="LL148" s="4"/>
      <c r="LM148" s="4"/>
      <c r="LN148" s="4"/>
      <c r="LO148" s="4"/>
      <c r="LP148" s="4"/>
      <c r="LQ148" s="4"/>
      <c r="LR148" s="4"/>
      <c r="LS148" s="4"/>
      <c r="LT148" s="4"/>
      <c r="LU148" s="4"/>
      <c r="LV148" s="4"/>
      <c r="LW148" s="4"/>
      <c r="LX148" s="4"/>
      <c r="LY148" s="4"/>
      <c r="LZ148" s="4"/>
      <c r="MA148" s="4"/>
      <c r="MB148" s="4"/>
      <c r="MC148" s="4"/>
      <c r="MD148" s="4"/>
      <c r="ME148" s="4"/>
      <c r="MF148" s="4"/>
      <c r="MG148" s="4"/>
      <c r="MH148" s="4"/>
      <c r="MI148" s="4"/>
      <c r="MJ148" s="4"/>
      <c r="MK148" s="4"/>
      <c r="ML148" s="4"/>
      <c r="MM148" s="4"/>
    </row>
    <row r="149" spans="1:351" s="8" customFormat="1" x14ac:dyDescent="0.3">
      <c r="A149" s="14"/>
      <c r="B149" s="158"/>
      <c r="C149" s="158"/>
      <c r="D149" s="158"/>
      <c r="E149" s="158"/>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78"/>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4"/>
      <c r="IA149" s="4"/>
      <c r="IB149" s="4"/>
      <c r="IC149" s="4"/>
      <c r="ID149" s="4"/>
      <c r="IE149" s="4"/>
      <c r="IF149" s="4"/>
      <c r="IG149" s="4"/>
      <c r="IH149" s="4"/>
      <c r="II149" s="4"/>
      <c r="IJ149" s="4"/>
      <c r="IK149" s="4"/>
      <c r="IL149" s="4"/>
      <c r="IM149" s="4"/>
      <c r="IN149" s="4"/>
      <c r="IO149" s="4"/>
      <c r="IP149" s="4"/>
      <c r="IQ149" s="4"/>
      <c r="IR149" s="4"/>
      <c r="IS149" s="4"/>
      <c r="IT149" s="4"/>
      <c r="IU149" s="4"/>
      <c r="IV149" s="4"/>
      <c r="IW149" s="4"/>
      <c r="IX149" s="4"/>
      <c r="IY149" s="4"/>
      <c r="IZ149" s="4"/>
      <c r="JA149" s="4"/>
      <c r="JB149" s="4"/>
      <c r="JC149" s="4"/>
      <c r="JD149" s="4"/>
      <c r="JE149" s="4"/>
      <c r="JF149" s="4"/>
      <c r="JG149" s="4"/>
      <c r="JH149" s="4"/>
      <c r="JI149" s="4"/>
      <c r="JJ149" s="4"/>
      <c r="JK149" s="4"/>
      <c r="JL149" s="4"/>
      <c r="JM149" s="4"/>
      <c r="JN149" s="4"/>
      <c r="JO149" s="4"/>
      <c r="JP149" s="4"/>
      <c r="JQ149" s="4"/>
      <c r="JR149" s="4"/>
      <c r="JS149" s="4"/>
      <c r="JT149" s="4"/>
      <c r="JU149" s="4"/>
      <c r="JV149" s="4"/>
      <c r="JW149" s="4"/>
      <c r="JX149" s="4"/>
      <c r="JY149" s="4"/>
      <c r="JZ149" s="4"/>
      <c r="KA149" s="4"/>
      <c r="KB149" s="4"/>
      <c r="KC149" s="4"/>
      <c r="KD149" s="4"/>
      <c r="KE149" s="4"/>
      <c r="KF149" s="4"/>
      <c r="KG149" s="4"/>
      <c r="KH149" s="4"/>
      <c r="KI149" s="4"/>
      <c r="KJ149" s="4"/>
      <c r="KK149" s="4"/>
      <c r="KL149" s="4"/>
      <c r="KM149" s="4"/>
      <c r="KN149" s="4"/>
      <c r="KO149" s="4"/>
      <c r="KP149" s="4"/>
      <c r="KQ149" s="4"/>
      <c r="KR149" s="4"/>
      <c r="KS149" s="4"/>
      <c r="KT149" s="4"/>
      <c r="KU149" s="4"/>
      <c r="KV149" s="4"/>
      <c r="KW149" s="4"/>
      <c r="KX149" s="4"/>
      <c r="KY149" s="4"/>
      <c r="KZ149" s="4"/>
      <c r="LA149" s="4"/>
      <c r="LB149" s="4"/>
      <c r="LC149" s="4"/>
      <c r="LD149" s="4"/>
      <c r="LE149" s="4"/>
      <c r="LF149" s="4"/>
      <c r="LG149" s="4"/>
      <c r="LH149" s="4"/>
      <c r="LI149" s="4"/>
      <c r="LJ149" s="4"/>
      <c r="LK149" s="4"/>
      <c r="LL149" s="4"/>
      <c r="LM149" s="4"/>
      <c r="LN149" s="4"/>
      <c r="LO149" s="4"/>
      <c r="LP149" s="4"/>
      <c r="LQ149" s="4"/>
      <c r="LR149" s="4"/>
      <c r="LS149" s="4"/>
      <c r="LT149" s="4"/>
      <c r="LU149" s="4"/>
      <c r="LV149" s="4"/>
      <c r="LW149" s="4"/>
      <c r="LX149" s="4"/>
      <c r="LY149" s="4"/>
      <c r="LZ149" s="4"/>
      <c r="MA149" s="4"/>
      <c r="MB149" s="4"/>
      <c r="MC149" s="4"/>
      <c r="MD149" s="4"/>
      <c r="ME149" s="4"/>
      <c r="MF149" s="4"/>
      <c r="MG149" s="4"/>
      <c r="MH149" s="4"/>
      <c r="MI149" s="4"/>
      <c r="MJ149" s="4"/>
      <c r="MK149" s="4"/>
      <c r="ML149" s="4"/>
      <c r="MM149" s="4"/>
    </row>
    <row r="150" spans="1:351" s="8" customFormat="1" x14ac:dyDescent="0.3">
      <c r="A150" s="14"/>
      <c r="B150" s="158"/>
      <c r="C150" s="158"/>
      <c r="D150" s="158"/>
      <c r="E150" s="158"/>
      <c r="F150" s="78"/>
      <c r="G150" s="78"/>
      <c r="H150" s="78"/>
      <c r="I150" s="78"/>
      <c r="J150" s="78"/>
      <c r="K150" s="78"/>
      <c r="L150" s="78"/>
      <c r="M150" s="78"/>
      <c r="N150" s="78"/>
      <c r="O150" s="78"/>
      <c r="P150" s="78"/>
      <c r="Q150" s="78"/>
      <c r="R150" s="78"/>
      <c r="S150" s="78"/>
      <c r="T150" s="78"/>
      <c r="U150" s="78"/>
      <c r="V150" s="78"/>
      <c r="W150" s="78"/>
      <c r="X150" s="78"/>
      <c r="Y150" s="78"/>
      <c r="Z150" s="78"/>
      <c r="AA150" s="78"/>
      <c r="AB150" s="78"/>
      <c r="AC150" s="78"/>
      <c r="AD150" s="78"/>
      <c r="AE150" s="78"/>
      <c r="AF150" s="78"/>
      <c r="AG150" s="78"/>
      <c r="AH150" s="78"/>
      <c r="AI150" s="78"/>
      <c r="AJ150" s="78"/>
      <c r="AK150" s="78"/>
      <c r="AL150" s="78"/>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4"/>
      <c r="IA150" s="4"/>
      <c r="IB150" s="4"/>
      <c r="IC150" s="4"/>
      <c r="ID150" s="4"/>
      <c r="IE150" s="4"/>
      <c r="IF150" s="4"/>
      <c r="IG150" s="4"/>
      <c r="IH150" s="4"/>
      <c r="II150" s="4"/>
      <c r="IJ150" s="4"/>
      <c r="IK150" s="4"/>
      <c r="IL150" s="4"/>
      <c r="IM150" s="4"/>
      <c r="IN150" s="4"/>
      <c r="IO150" s="4"/>
      <c r="IP150" s="4"/>
      <c r="IQ150" s="4"/>
      <c r="IR150" s="4"/>
      <c r="IS150" s="4"/>
      <c r="IT150" s="4"/>
      <c r="IU150" s="4"/>
      <c r="IV150" s="4"/>
      <c r="IW150" s="4"/>
      <c r="IX150" s="4"/>
      <c r="IY150" s="4"/>
      <c r="IZ150" s="4"/>
      <c r="JA150" s="4"/>
      <c r="JB150" s="4"/>
      <c r="JC150" s="4"/>
      <c r="JD150" s="4"/>
      <c r="JE150" s="4"/>
      <c r="JF150" s="4"/>
      <c r="JG150" s="4"/>
      <c r="JH150" s="4"/>
      <c r="JI150" s="4"/>
      <c r="JJ150" s="4"/>
      <c r="JK150" s="4"/>
      <c r="JL150" s="4"/>
      <c r="JM150" s="4"/>
      <c r="JN150" s="4"/>
      <c r="JO150" s="4"/>
      <c r="JP150" s="4"/>
      <c r="JQ150" s="4"/>
      <c r="JR150" s="4"/>
      <c r="JS150" s="4"/>
      <c r="JT150" s="4"/>
      <c r="JU150" s="4"/>
      <c r="JV150" s="4"/>
      <c r="JW150" s="4"/>
      <c r="JX150" s="4"/>
      <c r="JY150" s="4"/>
      <c r="JZ150" s="4"/>
      <c r="KA150" s="4"/>
      <c r="KB150" s="4"/>
      <c r="KC150" s="4"/>
      <c r="KD150" s="4"/>
      <c r="KE150" s="4"/>
      <c r="KF150" s="4"/>
      <c r="KG150" s="4"/>
      <c r="KH150" s="4"/>
      <c r="KI150" s="4"/>
      <c r="KJ150" s="4"/>
      <c r="KK150" s="4"/>
      <c r="KL150" s="4"/>
      <c r="KM150" s="4"/>
      <c r="KN150" s="4"/>
      <c r="KO150" s="4"/>
      <c r="KP150" s="4"/>
      <c r="KQ150" s="4"/>
      <c r="KR150" s="4"/>
      <c r="KS150" s="4"/>
      <c r="KT150" s="4"/>
      <c r="KU150" s="4"/>
      <c r="KV150" s="4"/>
      <c r="KW150" s="4"/>
      <c r="KX150" s="4"/>
      <c r="KY150" s="4"/>
      <c r="KZ150" s="4"/>
      <c r="LA150" s="4"/>
      <c r="LB150" s="4"/>
      <c r="LC150" s="4"/>
      <c r="LD150" s="4"/>
      <c r="LE150" s="4"/>
      <c r="LF150" s="4"/>
      <c r="LG150" s="4"/>
      <c r="LH150" s="4"/>
      <c r="LI150" s="4"/>
      <c r="LJ150" s="4"/>
      <c r="LK150" s="4"/>
      <c r="LL150" s="4"/>
      <c r="LM150" s="4"/>
      <c r="LN150" s="4"/>
      <c r="LO150" s="4"/>
      <c r="LP150" s="4"/>
      <c r="LQ150" s="4"/>
      <c r="LR150" s="4"/>
      <c r="LS150" s="4"/>
      <c r="LT150" s="4"/>
      <c r="LU150" s="4"/>
      <c r="LV150" s="4"/>
      <c r="LW150" s="4"/>
      <c r="LX150" s="4"/>
      <c r="LY150" s="4"/>
      <c r="LZ150" s="4"/>
      <c r="MA150" s="4"/>
      <c r="MB150" s="4"/>
      <c r="MC150" s="4"/>
      <c r="MD150" s="4"/>
      <c r="ME150" s="4"/>
      <c r="MF150" s="4"/>
      <c r="MG150" s="4"/>
      <c r="MH150" s="4"/>
      <c r="MI150" s="4"/>
      <c r="MJ150" s="4"/>
      <c r="MK150" s="4"/>
      <c r="ML150" s="4"/>
      <c r="MM150" s="4"/>
    </row>
    <row r="151" spans="1:351" s="8" customFormat="1" x14ac:dyDescent="0.3">
      <c r="A151" s="14"/>
      <c r="B151" s="158"/>
      <c r="C151" s="158"/>
      <c r="D151" s="158"/>
      <c r="E151" s="158"/>
      <c r="F151" s="112"/>
      <c r="G151" s="112"/>
      <c r="H151" s="112"/>
      <c r="I151" s="112"/>
      <c r="J151" s="112"/>
      <c r="K151" s="112"/>
      <c r="L151" s="112"/>
      <c r="M151" s="112"/>
      <c r="N151" s="112"/>
      <c r="O151" s="118"/>
      <c r="P151" s="112"/>
      <c r="Q151" s="112"/>
      <c r="R151" s="118"/>
      <c r="S151" s="118"/>
      <c r="T151" s="118"/>
      <c r="U151" s="118"/>
      <c r="V151" s="118"/>
      <c r="W151" s="118"/>
      <c r="X151" s="118"/>
      <c r="Y151" s="112"/>
      <c r="Z151" s="112"/>
      <c r="AA151" s="118"/>
      <c r="AB151" s="112"/>
      <c r="AC151" s="118"/>
      <c r="AD151" s="112"/>
      <c r="AE151" s="111"/>
      <c r="AF151" s="118"/>
      <c r="AG151" s="118"/>
      <c r="AH151" s="118"/>
      <c r="AI151" s="112"/>
      <c r="AJ151" s="112"/>
      <c r="AK151" s="118"/>
      <c r="AL151" s="78"/>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4"/>
      <c r="IA151" s="4"/>
      <c r="IB151" s="4"/>
      <c r="IC151" s="4"/>
      <c r="ID151" s="4"/>
      <c r="IE151" s="4"/>
      <c r="IF151" s="4"/>
      <c r="IG151" s="4"/>
      <c r="IH151" s="4"/>
      <c r="II151" s="4"/>
      <c r="IJ151" s="4"/>
      <c r="IK151" s="4"/>
      <c r="IL151" s="4"/>
      <c r="IM151" s="4"/>
      <c r="IN151" s="4"/>
      <c r="IO151" s="4"/>
      <c r="IP151" s="4"/>
      <c r="IQ151" s="4"/>
      <c r="IR151" s="4"/>
      <c r="IS151" s="4"/>
      <c r="IT151" s="4"/>
      <c r="IU151" s="4"/>
      <c r="IV151" s="4"/>
      <c r="IW151" s="4"/>
      <c r="IX151" s="4"/>
      <c r="IY151" s="4"/>
      <c r="IZ151" s="4"/>
      <c r="JA151" s="4"/>
      <c r="JB151" s="4"/>
      <c r="JC151" s="4"/>
      <c r="JD151" s="4"/>
      <c r="JE151" s="4"/>
      <c r="JF151" s="4"/>
      <c r="JG151" s="4"/>
      <c r="JH151" s="4"/>
      <c r="JI151" s="4"/>
      <c r="JJ151" s="4"/>
      <c r="JK151" s="4"/>
      <c r="JL151" s="4"/>
      <c r="JM151" s="4"/>
      <c r="JN151" s="4"/>
      <c r="JO151" s="4"/>
      <c r="JP151" s="4"/>
      <c r="JQ151" s="4"/>
      <c r="JR151" s="4"/>
      <c r="JS151" s="4"/>
      <c r="JT151" s="4"/>
      <c r="JU151" s="4"/>
      <c r="JV151" s="4"/>
      <c r="JW151" s="4"/>
      <c r="JX151" s="4"/>
      <c r="JY151" s="4"/>
      <c r="JZ151" s="4"/>
      <c r="KA151" s="4"/>
      <c r="KB151" s="4"/>
      <c r="KC151" s="4"/>
      <c r="KD151" s="4"/>
      <c r="KE151" s="4"/>
      <c r="KF151" s="4"/>
      <c r="KG151" s="4"/>
      <c r="KH151" s="4"/>
      <c r="KI151" s="4"/>
      <c r="KJ151" s="4"/>
      <c r="KK151" s="4"/>
      <c r="KL151" s="4"/>
      <c r="KM151" s="4"/>
      <c r="KN151" s="4"/>
      <c r="KO151" s="4"/>
      <c r="KP151" s="4"/>
      <c r="KQ151" s="4"/>
      <c r="KR151" s="4"/>
      <c r="KS151" s="4"/>
      <c r="KT151" s="4"/>
      <c r="KU151" s="4"/>
      <c r="KV151" s="4"/>
      <c r="KW151" s="4"/>
      <c r="KX151" s="4"/>
      <c r="KY151" s="4"/>
      <c r="KZ151" s="4"/>
      <c r="LA151" s="4"/>
      <c r="LB151" s="4"/>
      <c r="LC151" s="4"/>
      <c r="LD151" s="4"/>
      <c r="LE151" s="4"/>
      <c r="LF151" s="4"/>
      <c r="LG151" s="4"/>
      <c r="LH151" s="4"/>
      <c r="LI151" s="4"/>
      <c r="LJ151" s="4"/>
      <c r="LK151" s="4"/>
      <c r="LL151" s="4"/>
      <c r="LM151" s="4"/>
      <c r="LN151" s="4"/>
      <c r="LO151" s="4"/>
      <c r="LP151" s="4"/>
      <c r="LQ151" s="4"/>
      <c r="LR151" s="4"/>
      <c r="LS151" s="4"/>
      <c r="LT151" s="4"/>
      <c r="LU151" s="4"/>
      <c r="LV151" s="4"/>
      <c r="LW151" s="4"/>
      <c r="LX151" s="4"/>
      <c r="LY151" s="4"/>
      <c r="LZ151" s="4"/>
      <c r="MA151" s="4"/>
      <c r="MB151" s="4"/>
      <c r="MC151" s="4"/>
      <c r="MD151" s="4"/>
      <c r="ME151" s="4"/>
      <c r="MF151" s="4"/>
      <c r="MG151" s="4"/>
      <c r="MH151" s="4"/>
      <c r="MI151" s="4"/>
      <c r="MJ151" s="4"/>
      <c r="MK151" s="4"/>
      <c r="ML151" s="4"/>
      <c r="MM151" s="4"/>
    </row>
    <row r="152" spans="1:351" s="8" customFormat="1" x14ac:dyDescent="0.3">
      <c r="A152" s="14"/>
      <c r="B152" s="158"/>
      <c r="C152" s="158"/>
      <c r="D152" s="158"/>
      <c r="E152" s="158"/>
      <c r="F152" s="112"/>
      <c r="G152" s="112"/>
      <c r="H152" s="112"/>
      <c r="I152" s="112"/>
      <c r="J152" s="112"/>
      <c r="K152" s="118"/>
      <c r="L152" s="112"/>
      <c r="M152" s="112"/>
      <c r="N152" s="112"/>
      <c r="O152" s="118"/>
      <c r="P152" s="112"/>
      <c r="Q152" s="112"/>
      <c r="R152" s="118"/>
      <c r="S152" s="118"/>
      <c r="T152" s="118"/>
      <c r="U152" s="118"/>
      <c r="V152" s="118"/>
      <c r="W152" s="118"/>
      <c r="X152" s="118"/>
      <c r="Y152" s="112"/>
      <c r="Z152" s="112"/>
      <c r="AA152" s="118"/>
      <c r="AB152" s="112"/>
      <c r="AC152" s="118"/>
      <c r="AD152" s="112"/>
      <c r="AE152" s="111"/>
      <c r="AF152" s="118"/>
      <c r="AG152" s="118"/>
      <c r="AH152" s="118"/>
      <c r="AI152" s="118"/>
      <c r="AJ152" s="112"/>
      <c r="AK152" s="118"/>
      <c r="AL152" s="78"/>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c r="CW152" s="4"/>
      <c r="CX152" s="4"/>
      <c r="CY152" s="4"/>
      <c r="CZ152" s="4"/>
      <c r="DA152" s="4"/>
      <c r="DB152" s="4"/>
      <c r="DC152" s="4"/>
      <c r="DD152" s="4"/>
      <c r="DE152" s="4"/>
      <c r="DF152" s="4"/>
      <c r="DG152" s="4"/>
      <c r="DH152" s="4"/>
      <c r="DI152" s="4"/>
      <c r="DJ152" s="4"/>
      <c r="DK152" s="4"/>
      <c r="DL152" s="4"/>
      <c r="DM152" s="4"/>
      <c r="DN152" s="4"/>
      <c r="DO152" s="4"/>
      <c r="DP152" s="4"/>
      <c r="DQ152" s="4"/>
      <c r="DR152" s="4"/>
      <c r="DS152" s="4"/>
      <c r="DT152" s="4"/>
      <c r="DU152" s="4"/>
      <c r="DV152" s="4"/>
      <c r="DW152" s="4"/>
      <c r="DX152" s="4"/>
      <c r="DY152" s="4"/>
      <c r="DZ152" s="4"/>
      <c r="EA152" s="4"/>
      <c r="EB152" s="4"/>
      <c r="EC152" s="4"/>
      <c r="ED152" s="4"/>
      <c r="EE152" s="4"/>
      <c r="EF152" s="4"/>
      <c r="EG152" s="4"/>
      <c r="EH152" s="4"/>
      <c r="EI152" s="4"/>
      <c r="EJ152" s="4"/>
      <c r="EK152" s="4"/>
      <c r="EL152" s="4"/>
      <c r="EM152" s="4"/>
      <c r="EN152" s="4"/>
      <c r="EO152" s="4"/>
      <c r="EP152" s="4"/>
      <c r="EQ152" s="4"/>
      <c r="ER152" s="4"/>
      <c r="ES152" s="4"/>
      <c r="ET152" s="4"/>
      <c r="EU152" s="4"/>
      <c r="EV152" s="4"/>
      <c r="EW152" s="4"/>
      <c r="EX152" s="4"/>
      <c r="EY152" s="4"/>
      <c r="EZ152" s="4"/>
      <c r="FA152" s="4"/>
      <c r="FB152" s="4"/>
      <c r="FC152" s="4"/>
      <c r="FD152" s="4"/>
      <c r="FE152" s="4"/>
      <c r="FF152" s="4"/>
      <c r="FG152" s="4"/>
      <c r="FH152" s="4"/>
      <c r="FI152" s="4"/>
      <c r="FJ152" s="4"/>
      <c r="FK152" s="4"/>
      <c r="FL152" s="4"/>
      <c r="FM152" s="4"/>
      <c r="FN152" s="4"/>
      <c r="FO152" s="4"/>
      <c r="FP152" s="4"/>
      <c r="FQ152" s="4"/>
      <c r="FR152" s="4"/>
      <c r="FS152" s="4"/>
      <c r="FT152" s="4"/>
      <c r="FU152" s="4"/>
      <c r="FV152" s="4"/>
      <c r="FW152" s="4"/>
      <c r="FX152" s="4"/>
      <c r="FY152" s="4"/>
      <c r="FZ152" s="4"/>
      <c r="GA152" s="4"/>
      <c r="GB152" s="4"/>
      <c r="GC152" s="4"/>
      <c r="GD152" s="4"/>
      <c r="GE152" s="4"/>
      <c r="GF152" s="4"/>
      <c r="GG152" s="4"/>
      <c r="GH152" s="4"/>
      <c r="GI152" s="4"/>
      <c r="GJ152" s="4"/>
      <c r="GK152" s="4"/>
      <c r="GL152" s="4"/>
      <c r="GM152" s="4"/>
      <c r="GN152" s="4"/>
      <c r="GO152" s="4"/>
      <c r="GP152" s="4"/>
      <c r="GQ152" s="4"/>
      <c r="GR152" s="4"/>
      <c r="GS152" s="4"/>
      <c r="GT152" s="4"/>
      <c r="GU152" s="4"/>
      <c r="GV152" s="4"/>
      <c r="GW152" s="4"/>
      <c r="GX152" s="4"/>
      <c r="GY152" s="4"/>
      <c r="GZ152" s="4"/>
      <c r="HA152" s="4"/>
      <c r="HB152" s="4"/>
      <c r="HC152" s="4"/>
      <c r="HD152" s="4"/>
      <c r="HE152" s="4"/>
      <c r="HF152" s="4"/>
      <c r="HG152" s="4"/>
      <c r="HH152" s="4"/>
      <c r="HI152" s="4"/>
      <c r="HJ152" s="4"/>
      <c r="HK152" s="4"/>
      <c r="HL152" s="4"/>
      <c r="HM152" s="4"/>
      <c r="HN152" s="4"/>
      <c r="HO152" s="4"/>
      <c r="HP152" s="4"/>
      <c r="HQ152" s="4"/>
      <c r="HR152" s="4"/>
      <c r="HS152" s="4"/>
      <c r="HT152" s="4"/>
      <c r="HU152" s="4"/>
      <c r="HV152" s="4"/>
      <c r="HW152" s="4"/>
      <c r="HX152" s="4"/>
      <c r="HY152" s="4"/>
      <c r="HZ152" s="4"/>
      <c r="IA152" s="4"/>
      <c r="IB152" s="4"/>
      <c r="IC152" s="4"/>
      <c r="ID152" s="4"/>
      <c r="IE152" s="4"/>
      <c r="IF152" s="4"/>
      <c r="IG152" s="4"/>
      <c r="IH152" s="4"/>
      <c r="II152" s="4"/>
      <c r="IJ152" s="4"/>
      <c r="IK152" s="4"/>
      <c r="IL152" s="4"/>
      <c r="IM152" s="4"/>
      <c r="IN152" s="4"/>
      <c r="IO152" s="4"/>
      <c r="IP152" s="4"/>
      <c r="IQ152" s="4"/>
      <c r="IR152" s="4"/>
      <c r="IS152" s="4"/>
      <c r="IT152" s="4"/>
      <c r="IU152" s="4"/>
      <c r="IV152" s="4"/>
      <c r="IW152" s="4"/>
      <c r="IX152" s="4"/>
      <c r="IY152" s="4"/>
      <c r="IZ152" s="4"/>
      <c r="JA152" s="4"/>
      <c r="JB152" s="4"/>
      <c r="JC152" s="4"/>
      <c r="JD152" s="4"/>
      <c r="JE152" s="4"/>
      <c r="JF152" s="4"/>
      <c r="JG152" s="4"/>
      <c r="JH152" s="4"/>
      <c r="JI152" s="4"/>
      <c r="JJ152" s="4"/>
      <c r="JK152" s="4"/>
      <c r="JL152" s="4"/>
      <c r="JM152" s="4"/>
      <c r="JN152" s="4"/>
      <c r="JO152" s="4"/>
      <c r="JP152" s="4"/>
      <c r="JQ152" s="4"/>
      <c r="JR152" s="4"/>
      <c r="JS152" s="4"/>
      <c r="JT152" s="4"/>
      <c r="JU152" s="4"/>
      <c r="JV152" s="4"/>
      <c r="JW152" s="4"/>
      <c r="JX152" s="4"/>
      <c r="JY152" s="4"/>
      <c r="JZ152" s="4"/>
      <c r="KA152" s="4"/>
      <c r="KB152" s="4"/>
      <c r="KC152" s="4"/>
      <c r="KD152" s="4"/>
      <c r="KE152" s="4"/>
      <c r="KF152" s="4"/>
      <c r="KG152" s="4"/>
      <c r="KH152" s="4"/>
      <c r="KI152" s="4"/>
      <c r="KJ152" s="4"/>
      <c r="KK152" s="4"/>
      <c r="KL152" s="4"/>
      <c r="KM152" s="4"/>
      <c r="KN152" s="4"/>
      <c r="KO152" s="4"/>
      <c r="KP152" s="4"/>
      <c r="KQ152" s="4"/>
      <c r="KR152" s="4"/>
      <c r="KS152" s="4"/>
      <c r="KT152" s="4"/>
      <c r="KU152" s="4"/>
      <c r="KV152" s="4"/>
      <c r="KW152" s="4"/>
      <c r="KX152" s="4"/>
      <c r="KY152" s="4"/>
      <c r="KZ152" s="4"/>
      <c r="LA152" s="4"/>
      <c r="LB152" s="4"/>
      <c r="LC152" s="4"/>
      <c r="LD152" s="4"/>
      <c r="LE152" s="4"/>
      <c r="LF152" s="4"/>
      <c r="LG152" s="4"/>
      <c r="LH152" s="4"/>
      <c r="LI152" s="4"/>
      <c r="LJ152" s="4"/>
      <c r="LK152" s="4"/>
      <c r="LL152" s="4"/>
      <c r="LM152" s="4"/>
      <c r="LN152" s="4"/>
      <c r="LO152" s="4"/>
      <c r="LP152" s="4"/>
      <c r="LQ152" s="4"/>
      <c r="LR152" s="4"/>
      <c r="LS152" s="4"/>
      <c r="LT152" s="4"/>
      <c r="LU152" s="4"/>
      <c r="LV152" s="4"/>
      <c r="LW152" s="4"/>
      <c r="LX152" s="4"/>
      <c r="LY152" s="4"/>
      <c r="LZ152" s="4"/>
      <c r="MA152" s="4"/>
      <c r="MB152" s="4"/>
      <c r="MC152" s="4"/>
      <c r="MD152" s="4"/>
      <c r="ME152" s="4"/>
      <c r="MF152" s="4"/>
      <c r="MG152" s="4"/>
      <c r="MH152" s="4"/>
      <c r="MI152" s="4"/>
      <c r="MJ152" s="4"/>
      <c r="MK152" s="4"/>
      <c r="ML152" s="4"/>
      <c r="MM152" s="4"/>
    </row>
    <row r="153" spans="1:351" s="8" customFormat="1" x14ac:dyDescent="0.3">
      <c r="A153" s="14"/>
      <c r="B153" s="158"/>
      <c r="C153" s="158"/>
      <c r="D153" s="158"/>
      <c r="E153" s="158"/>
      <c r="F153" s="112"/>
      <c r="G153" s="112"/>
      <c r="H153" s="112"/>
      <c r="I153" s="112"/>
      <c r="J153" s="112"/>
      <c r="K153" s="112"/>
      <c r="L153" s="112"/>
      <c r="M153" s="112"/>
      <c r="N153" s="118"/>
      <c r="O153" s="118"/>
      <c r="P153" s="112"/>
      <c r="Q153" s="112"/>
      <c r="R153" s="118"/>
      <c r="S153" s="118"/>
      <c r="T153" s="118"/>
      <c r="U153" s="118"/>
      <c r="V153" s="118"/>
      <c r="W153" s="118"/>
      <c r="X153" s="118"/>
      <c r="Y153" s="112"/>
      <c r="Z153" s="112"/>
      <c r="AA153" s="118"/>
      <c r="AB153" s="118"/>
      <c r="AC153" s="118"/>
      <c r="AD153" s="112"/>
      <c r="AE153" s="111"/>
      <c r="AF153" s="118"/>
      <c r="AG153" s="118"/>
      <c r="AH153" s="118"/>
      <c r="AI153" s="112"/>
      <c r="AJ153" s="118"/>
      <c r="AK153" s="118"/>
      <c r="AL153" s="78"/>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4"/>
      <c r="IA153" s="4"/>
      <c r="IB153" s="4"/>
      <c r="IC153" s="4"/>
      <c r="ID153" s="4"/>
      <c r="IE153" s="4"/>
      <c r="IF153" s="4"/>
      <c r="IG153" s="4"/>
      <c r="IH153" s="4"/>
      <c r="II153" s="4"/>
      <c r="IJ153" s="4"/>
      <c r="IK153" s="4"/>
      <c r="IL153" s="4"/>
      <c r="IM153" s="4"/>
      <c r="IN153" s="4"/>
      <c r="IO153" s="4"/>
      <c r="IP153" s="4"/>
      <c r="IQ153" s="4"/>
      <c r="IR153" s="4"/>
      <c r="IS153" s="4"/>
      <c r="IT153" s="4"/>
      <c r="IU153" s="4"/>
      <c r="IV153" s="4"/>
      <c r="IW153" s="4"/>
      <c r="IX153" s="4"/>
      <c r="IY153" s="4"/>
      <c r="IZ153" s="4"/>
      <c r="JA153" s="4"/>
      <c r="JB153" s="4"/>
      <c r="JC153" s="4"/>
      <c r="JD153" s="4"/>
      <c r="JE153" s="4"/>
      <c r="JF153" s="4"/>
      <c r="JG153" s="4"/>
      <c r="JH153" s="4"/>
      <c r="JI153" s="4"/>
      <c r="JJ153" s="4"/>
      <c r="JK153" s="4"/>
      <c r="JL153" s="4"/>
      <c r="JM153" s="4"/>
      <c r="JN153" s="4"/>
      <c r="JO153" s="4"/>
      <c r="JP153" s="4"/>
      <c r="JQ153" s="4"/>
      <c r="JR153" s="4"/>
      <c r="JS153" s="4"/>
      <c r="JT153" s="4"/>
      <c r="JU153" s="4"/>
      <c r="JV153" s="4"/>
      <c r="JW153" s="4"/>
      <c r="JX153" s="4"/>
      <c r="JY153" s="4"/>
      <c r="JZ153" s="4"/>
      <c r="KA153" s="4"/>
      <c r="KB153" s="4"/>
      <c r="KC153" s="4"/>
      <c r="KD153" s="4"/>
      <c r="KE153" s="4"/>
      <c r="KF153" s="4"/>
      <c r="KG153" s="4"/>
      <c r="KH153" s="4"/>
      <c r="KI153" s="4"/>
      <c r="KJ153" s="4"/>
      <c r="KK153" s="4"/>
      <c r="KL153" s="4"/>
      <c r="KM153" s="4"/>
      <c r="KN153" s="4"/>
      <c r="KO153" s="4"/>
      <c r="KP153" s="4"/>
      <c r="KQ153" s="4"/>
      <c r="KR153" s="4"/>
      <c r="KS153" s="4"/>
      <c r="KT153" s="4"/>
      <c r="KU153" s="4"/>
      <c r="KV153" s="4"/>
      <c r="KW153" s="4"/>
      <c r="KX153" s="4"/>
      <c r="KY153" s="4"/>
      <c r="KZ153" s="4"/>
      <c r="LA153" s="4"/>
      <c r="LB153" s="4"/>
      <c r="LC153" s="4"/>
      <c r="LD153" s="4"/>
      <c r="LE153" s="4"/>
      <c r="LF153" s="4"/>
      <c r="LG153" s="4"/>
      <c r="LH153" s="4"/>
      <c r="LI153" s="4"/>
      <c r="LJ153" s="4"/>
      <c r="LK153" s="4"/>
      <c r="LL153" s="4"/>
      <c r="LM153" s="4"/>
      <c r="LN153" s="4"/>
      <c r="LO153" s="4"/>
      <c r="LP153" s="4"/>
      <c r="LQ153" s="4"/>
      <c r="LR153" s="4"/>
      <c r="LS153" s="4"/>
      <c r="LT153" s="4"/>
      <c r="LU153" s="4"/>
      <c r="LV153" s="4"/>
      <c r="LW153" s="4"/>
      <c r="LX153" s="4"/>
      <c r="LY153" s="4"/>
      <c r="LZ153" s="4"/>
      <c r="MA153" s="4"/>
      <c r="MB153" s="4"/>
      <c r="MC153" s="4"/>
      <c r="MD153" s="4"/>
      <c r="ME153" s="4"/>
      <c r="MF153" s="4"/>
      <c r="MG153" s="4"/>
      <c r="MH153" s="4"/>
      <c r="MI153" s="4"/>
      <c r="MJ153" s="4"/>
      <c r="MK153" s="4"/>
      <c r="ML153" s="4"/>
      <c r="MM153" s="4"/>
    </row>
    <row r="154" spans="1:351" s="8" customFormat="1" x14ac:dyDescent="0.3">
      <c r="A154" s="14"/>
      <c r="B154" s="158"/>
      <c r="C154" s="158"/>
      <c r="D154" s="158"/>
      <c r="E154" s="158"/>
      <c r="F154" s="112"/>
      <c r="G154" s="112"/>
      <c r="H154" s="112"/>
      <c r="I154" s="112"/>
      <c r="J154" s="112"/>
      <c r="K154" s="112"/>
      <c r="L154" s="112"/>
      <c r="M154" s="112"/>
      <c r="N154" s="118"/>
      <c r="O154" s="118"/>
      <c r="P154" s="112"/>
      <c r="Q154" s="112"/>
      <c r="R154" s="118"/>
      <c r="S154" s="118"/>
      <c r="T154" s="118"/>
      <c r="U154" s="118"/>
      <c r="V154" s="118"/>
      <c r="W154" s="118"/>
      <c r="X154" s="118"/>
      <c r="Y154" s="112"/>
      <c r="Z154" s="112"/>
      <c r="AA154" s="118"/>
      <c r="AB154" s="112"/>
      <c r="AC154" s="118"/>
      <c r="AD154" s="112"/>
      <c r="AE154" s="111"/>
      <c r="AF154" s="118"/>
      <c r="AG154" s="118"/>
      <c r="AH154" s="118"/>
      <c r="AI154" s="112"/>
      <c r="AJ154" s="118"/>
      <c r="AK154" s="118"/>
      <c r="AL154" s="78"/>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4"/>
      <c r="IA154" s="4"/>
      <c r="IB154" s="4"/>
      <c r="IC154" s="4"/>
      <c r="ID154" s="4"/>
      <c r="IE154" s="4"/>
      <c r="IF154" s="4"/>
      <c r="IG154" s="4"/>
      <c r="IH154" s="4"/>
      <c r="II154" s="4"/>
      <c r="IJ154" s="4"/>
      <c r="IK154" s="4"/>
      <c r="IL154" s="4"/>
      <c r="IM154" s="4"/>
      <c r="IN154" s="4"/>
      <c r="IO154" s="4"/>
      <c r="IP154" s="4"/>
      <c r="IQ154" s="4"/>
      <c r="IR154" s="4"/>
      <c r="IS154" s="4"/>
      <c r="IT154" s="4"/>
      <c r="IU154" s="4"/>
      <c r="IV154" s="4"/>
      <c r="IW154" s="4"/>
      <c r="IX154" s="4"/>
      <c r="IY154" s="4"/>
      <c r="IZ154" s="4"/>
      <c r="JA154" s="4"/>
      <c r="JB154" s="4"/>
      <c r="JC154" s="4"/>
      <c r="JD154" s="4"/>
      <c r="JE154" s="4"/>
      <c r="JF154" s="4"/>
      <c r="JG154" s="4"/>
      <c r="JH154" s="4"/>
      <c r="JI154" s="4"/>
      <c r="JJ154" s="4"/>
      <c r="JK154" s="4"/>
      <c r="JL154" s="4"/>
      <c r="JM154" s="4"/>
      <c r="JN154" s="4"/>
      <c r="JO154" s="4"/>
      <c r="JP154" s="4"/>
      <c r="JQ154" s="4"/>
      <c r="JR154" s="4"/>
      <c r="JS154" s="4"/>
      <c r="JT154" s="4"/>
      <c r="JU154" s="4"/>
      <c r="JV154" s="4"/>
      <c r="JW154" s="4"/>
      <c r="JX154" s="4"/>
      <c r="JY154" s="4"/>
      <c r="JZ154" s="4"/>
      <c r="KA154" s="4"/>
      <c r="KB154" s="4"/>
      <c r="KC154" s="4"/>
      <c r="KD154" s="4"/>
      <c r="KE154" s="4"/>
      <c r="KF154" s="4"/>
      <c r="KG154" s="4"/>
      <c r="KH154" s="4"/>
      <c r="KI154" s="4"/>
      <c r="KJ154" s="4"/>
      <c r="KK154" s="4"/>
      <c r="KL154" s="4"/>
      <c r="KM154" s="4"/>
      <c r="KN154" s="4"/>
      <c r="KO154" s="4"/>
      <c r="KP154" s="4"/>
      <c r="KQ154" s="4"/>
      <c r="KR154" s="4"/>
      <c r="KS154" s="4"/>
      <c r="KT154" s="4"/>
      <c r="KU154" s="4"/>
      <c r="KV154" s="4"/>
      <c r="KW154" s="4"/>
      <c r="KX154" s="4"/>
      <c r="KY154" s="4"/>
      <c r="KZ154" s="4"/>
      <c r="LA154" s="4"/>
      <c r="LB154" s="4"/>
      <c r="LC154" s="4"/>
      <c r="LD154" s="4"/>
      <c r="LE154" s="4"/>
      <c r="LF154" s="4"/>
      <c r="LG154" s="4"/>
      <c r="LH154" s="4"/>
      <c r="LI154" s="4"/>
      <c r="LJ154" s="4"/>
      <c r="LK154" s="4"/>
      <c r="LL154" s="4"/>
      <c r="LM154" s="4"/>
      <c r="LN154" s="4"/>
      <c r="LO154" s="4"/>
      <c r="LP154" s="4"/>
      <c r="LQ154" s="4"/>
      <c r="LR154" s="4"/>
      <c r="LS154" s="4"/>
      <c r="LT154" s="4"/>
      <c r="LU154" s="4"/>
      <c r="LV154" s="4"/>
      <c r="LW154" s="4"/>
      <c r="LX154" s="4"/>
      <c r="LY154" s="4"/>
      <c r="LZ154" s="4"/>
      <c r="MA154" s="4"/>
      <c r="MB154" s="4"/>
      <c r="MC154" s="4"/>
      <c r="MD154" s="4"/>
      <c r="ME154" s="4"/>
      <c r="MF154" s="4"/>
      <c r="MG154" s="4"/>
      <c r="MH154" s="4"/>
      <c r="MI154" s="4"/>
      <c r="MJ154" s="4"/>
      <c r="MK154" s="4"/>
      <c r="ML154" s="4"/>
      <c r="MM154" s="4"/>
    </row>
    <row r="155" spans="1:351" s="8" customFormat="1" x14ac:dyDescent="0.3">
      <c r="A155" s="14"/>
      <c r="B155" s="158"/>
      <c r="C155" s="158"/>
      <c r="D155" s="158"/>
      <c r="E155" s="158"/>
      <c r="F155" s="112"/>
      <c r="G155" s="112"/>
      <c r="H155" s="112"/>
      <c r="I155" s="112"/>
      <c r="J155" s="112"/>
      <c r="K155" s="112"/>
      <c r="L155" s="112"/>
      <c r="M155" s="112"/>
      <c r="N155" s="118"/>
      <c r="O155" s="118"/>
      <c r="P155" s="112"/>
      <c r="Q155" s="112"/>
      <c r="R155" s="118"/>
      <c r="S155" s="118"/>
      <c r="T155" s="118"/>
      <c r="U155" s="118"/>
      <c r="V155" s="118"/>
      <c r="W155" s="118"/>
      <c r="X155" s="118"/>
      <c r="Y155" s="112"/>
      <c r="Z155" s="112"/>
      <c r="AA155" s="118"/>
      <c r="AB155" s="112"/>
      <c r="AC155" s="118"/>
      <c r="AD155" s="112"/>
      <c r="AE155" s="111"/>
      <c r="AF155" s="118"/>
      <c r="AG155" s="118"/>
      <c r="AH155" s="118"/>
      <c r="AI155" s="118"/>
      <c r="AJ155" s="118"/>
      <c r="AK155" s="118"/>
      <c r="AL155" s="78"/>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c r="CW155" s="4"/>
      <c r="CX155" s="4"/>
      <c r="CY155" s="4"/>
      <c r="CZ155" s="4"/>
      <c r="DA155" s="4"/>
      <c r="DB155" s="4"/>
      <c r="DC155" s="4"/>
      <c r="DD155" s="4"/>
      <c r="DE155" s="4"/>
      <c r="DF155" s="4"/>
      <c r="DG155" s="4"/>
      <c r="DH155" s="4"/>
      <c r="DI155" s="4"/>
      <c r="DJ155" s="4"/>
      <c r="DK155" s="4"/>
      <c r="DL155" s="4"/>
      <c r="DM155" s="4"/>
      <c r="DN155" s="4"/>
      <c r="DO155" s="4"/>
      <c r="DP155" s="4"/>
      <c r="DQ155" s="4"/>
      <c r="DR155" s="4"/>
      <c r="DS155" s="4"/>
      <c r="DT155" s="4"/>
      <c r="DU155" s="4"/>
      <c r="DV155" s="4"/>
      <c r="DW155" s="4"/>
      <c r="DX155" s="4"/>
      <c r="DY155" s="4"/>
      <c r="DZ155" s="4"/>
      <c r="EA155" s="4"/>
      <c r="EB155" s="4"/>
      <c r="EC155" s="4"/>
      <c r="ED155" s="4"/>
      <c r="EE155" s="4"/>
      <c r="EF155" s="4"/>
      <c r="EG155" s="4"/>
      <c r="EH155" s="4"/>
      <c r="EI155" s="4"/>
      <c r="EJ155" s="4"/>
      <c r="EK155" s="4"/>
      <c r="EL155" s="4"/>
      <c r="EM155" s="4"/>
      <c r="EN155" s="4"/>
      <c r="EO155" s="4"/>
      <c r="EP155" s="4"/>
      <c r="EQ155" s="4"/>
      <c r="ER155" s="4"/>
      <c r="ES155" s="4"/>
      <c r="ET155" s="4"/>
      <c r="EU155" s="4"/>
      <c r="EV155" s="4"/>
      <c r="EW155" s="4"/>
      <c r="EX155" s="4"/>
      <c r="EY155" s="4"/>
      <c r="EZ155" s="4"/>
      <c r="FA155" s="4"/>
      <c r="FB155" s="4"/>
      <c r="FC155" s="4"/>
      <c r="FD155" s="4"/>
      <c r="FE155" s="4"/>
      <c r="FF155" s="4"/>
      <c r="FG155" s="4"/>
      <c r="FH155" s="4"/>
      <c r="FI155" s="4"/>
      <c r="FJ155" s="4"/>
      <c r="FK155" s="4"/>
      <c r="FL155" s="4"/>
      <c r="FM155" s="4"/>
      <c r="FN155" s="4"/>
      <c r="FO155" s="4"/>
      <c r="FP155" s="4"/>
      <c r="FQ155" s="4"/>
      <c r="FR155" s="4"/>
      <c r="FS155" s="4"/>
      <c r="FT155" s="4"/>
      <c r="FU155" s="4"/>
      <c r="FV155" s="4"/>
      <c r="FW155" s="4"/>
      <c r="FX155" s="4"/>
      <c r="FY155" s="4"/>
      <c r="FZ155" s="4"/>
      <c r="GA155" s="4"/>
      <c r="GB155" s="4"/>
      <c r="GC155" s="4"/>
      <c r="GD155" s="4"/>
      <c r="GE155" s="4"/>
      <c r="GF155" s="4"/>
      <c r="GG155" s="4"/>
      <c r="GH155" s="4"/>
      <c r="GI155" s="4"/>
      <c r="GJ155" s="4"/>
      <c r="GK155" s="4"/>
      <c r="GL155" s="4"/>
      <c r="GM155" s="4"/>
      <c r="GN155" s="4"/>
      <c r="GO155" s="4"/>
      <c r="GP155" s="4"/>
      <c r="GQ155" s="4"/>
      <c r="GR155" s="4"/>
      <c r="GS155" s="4"/>
      <c r="GT155" s="4"/>
      <c r="GU155" s="4"/>
      <c r="GV155" s="4"/>
      <c r="GW155" s="4"/>
      <c r="GX155" s="4"/>
      <c r="GY155" s="4"/>
      <c r="GZ155" s="4"/>
      <c r="HA155" s="4"/>
      <c r="HB155" s="4"/>
      <c r="HC155" s="4"/>
      <c r="HD155" s="4"/>
      <c r="HE155" s="4"/>
      <c r="HF155" s="4"/>
      <c r="HG155" s="4"/>
      <c r="HH155" s="4"/>
      <c r="HI155" s="4"/>
      <c r="HJ155" s="4"/>
      <c r="HK155" s="4"/>
      <c r="HL155" s="4"/>
      <c r="HM155" s="4"/>
      <c r="HN155" s="4"/>
      <c r="HO155" s="4"/>
      <c r="HP155" s="4"/>
      <c r="HQ155" s="4"/>
      <c r="HR155" s="4"/>
      <c r="HS155" s="4"/>
      <c r="HT155" s="4"/>
      <c r="HU155" s="4"/>
      <c r="HV155" s="4"/>
      <c r="HW155" s="4"/>
      <c r="HX155" s="4"/>
      <c r="HY155" s="4"/>
      <c r="HZ155" s="4"/>
      <c r="IA155" s="4"/>
      <c r="IB155" s="4"/>
      <c r="IC155" s="4"/>
      <c r="ID155" s="4"/>
      <c r="IE155" s="4"/>
      <c r="IF155" s="4"/>
      <c r="IG155" s="4"/>
      <c r="IH155" s="4"/>
      <c r="II155" s="4"/>
      <c r="IJ155" s="4"/>
      <c r="IK155" s="4"/>
      <c r="IL155" s="4"/>
      <c r="IM155" s="4"/>
      <c r="IN155" s="4"/>
      <c r="IO155" s="4"/>
      <c r="IP155" s="4"/>
      <c r="IQ155" s="4"/>
      <c r="IR155" s="4"/>
      <c r="IS155" s="4"/>
      <c r="IT155" s="4"/>
      <c r="IU155" s="4"/>
      <c r="IV155" s="4"/>
      <c r="IW155" s="4"/>
      <c r="IX155" s="4"/>
      <c r="IY155" s="4"/>
      <c r="IZ155" s="4"/>
      <c r="JA155" s="4"/>
      <c r="JB155" s="4"/>
      <c r="JC155" s="4"/>
      <c r="JD155" s="4"/>
      <c r="JE155" s="4"/>
      <c r="JF155" s="4"/>
      <c r="JG155" s="4"/>
      <c r="JH155" s="4"/>
      <c r="JI155" s="4"/>
      <c r="JJ155" s="4"/>
      <c r="JK155" s="4"/>
      <c r="JL155" s="4"/>
      <c r="JM155" s="4"/>
      <c r="JN155" s="4"/>
      <c r="JO155" s="4"/>
      <c r="JP155" s="4"/>
      <c r="JQ155" s="4"/>
      <c r="JR155" s="4"/>
      <c r="JS155" s="4"/>
      <c r="JT155" s="4"/>
      <c r="JU155" s="4"/>
      <c r="JV155" s="4"/>
      <c r="JW155" s="4"/>
      <c r="JX155" s="4"/>
      <c r="JY155" s="4"/>
      <c r="JZ155" s="4"/>
      <c r="KA155" s="4"/>
      <c r="KB155" s="4"/>
      <c r="KC155" s="4"/>
      <c r="KD155" s="4"/>
      <c r="KE155" s="4"/>
      <c r="KF155" s="4"/>
      <c r="KG155" s="4"/>
      <c r="KH155" s="4"/>
      <c r="KI155" s="4"/>
      <c r="KJ155" s="4"/>
      <c r="KK155" s="4"/>
      <c r="KL155" s="4"/>
      <c r="KM155" s="4"/>
      <c r="KN155" s="4"/>
      <c r="KO155" s="4"/>
      <c r="KP155" s="4"/>
      <c r="KQ155" s="4"/>
      <c r="KR155" s="4"/>
      <c r="KS155" s="4"/>
      <c r="KT155" s="4"/>
      <c r="KU155" s="4"/>
      <c r="KV155" s="4"/>
      <c r="KW155" s="4"/>
      <c r="KX155" s="4"/>
      <c r="KY155" s="4"/>
      <c r="KZ155" s="4"/>
      <c r="LA155" s="4"/>
      <c r="LB155" s="4"/>
      <c r="LC155" s="4"/>
      <c r="LD155" s="4"/>
      <c r="LE155" s="4"/>
      <c r="LF155" s="4"/>
      <c r="LG155" s="4"/>
      <c r="LH155" s="4"/>
      <c r="LI155" s="4"/>
      <c r="LJ155" s="4"/>
      <c r="LK155" s="4"/>
      <c r="LL155" s="4"/>
      <c r="LM155" s="4"/>
      <c r="LN155" s="4"/>
      <c r="LO155" s="4"/>
      <c r="LP155" s="4"/>
      <c r="LQ155" s="4"/>
      <c r="LR155" s="4"/>
      <c r="LS155" s="4"/>
      <c r="LT155" s="4"/>
      <c r="LU155" s="4"/>
      <c r="LV155" s="4"/>
      <c r="LW155" s="4"/>
      <c r="LX155" s="4"/>
      <c r="LY155" s="4"/>
      <c r="LZ155" s="4"/>
      <c r="MA155" s="4"/>
      <c r="MB155" s="4"/>
      <c r="MC155" s="4"/>
      <c r="MD155" s="4"/>
      <c r="ME155" s="4"/>
      <c r="MF155" s="4"/>
      <c r="MG155" s="4"/>
      <c r="MH155" s="4"/>
      <c r="MI155" s="4"/>
      <c r="MJ155" s="4"/>
      <c r="MK155" s="4"/>
      <c r="ML155" s="4"/>
      <c r="MM155" s="4"/>
    </row>
    <row r="156" spans="1:351" s="8" customFormat="1" x14ac:dyDescent="0.3">
      <c r="A156" s="14"/>
      <c r="B156" s="158"/>
      <c r="C156" s="158"/>
      <c r="D156" s="158"/>
      <c r="E156" s="158"/>
      <c r="F156" s="112"/>
      <c r="G156" s="112"/>
      <c r="H156" s="112"/>
      <c r="I156" s="112"/>
      <c r="J156" s="112"/>
      <c r="K156" s="112"/>
      <c r="L156" s="112"/>
      <c r="M156" s="112"/>
      <c r="N156" s="112"/>
      <c r="O156" s="118"/>
      <c r="P156" s="112"/>
      <c r="Q156" s="112"/>
      <c r="R156" s="118"/>
      <c r="S156" s="118"/>
      <c r="T156" s="118"/>
      <c r="U156" s="118"/>
      <c r="V156" s="118"/>
      <c r="W156" s="118"/>
      <c r="X156" s="118"/>
      <c r="Y156" s="112"/>
      <c r="Z156" s="112"/>
      <c r="AA156" s="118"/>
      <c r="AB156" s="112"/>
      <c r="AC156" s="112"/>
      <c r="AD156" s="112"/>
      <c r="AE156" s="111"/>
      <c r="AF156" s="118"/>
      <c r="AG156" s="118"/>
      <c r="AH156" s="118"/>
      <c r="AI156" s="118"/>
      <c r="AJ156" s="118"/>
      <c r="AK156" s="118"/>
      <c r="AL156" s="78"/>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4"/>
      <c r="IA156" s="4"/>
      <c r="IB156" s="4"/>
      <c r="IC156" s="4"/>
      <c r="ID156" s="4"/>
      <c r="IE156" s="4"/>
      <c r="IF156" s="4"/>
      <c r="IG156" s="4"/>
      <c r="IH156" s="4"/>
      <c r="II156" s="4"/>
      <c r="IJ156" s="4"/>
      <c r="IK156" s="4"/>
      <c r="IL156" s="4"/>
      <c r="IM156" s="4"/>
      <c r="IN156" s="4"/>
      <c r="IO156" s="4"/>
      <c r="IP156" s="4"/>
      <c r="IQ156" s="4"/>
      <c r="IR156" s="4"/>
      <c r="IS156" s="4"/>
      <c r="IT156" s="4"/>
      <c r="IU156" s="4"/>
      <c r="IV156" s="4"/>
      <c r="IW156" s="4"/>
      <c r="IX156" s="4"/>
      <c r="IY156" s="4"/>
      <c r="IZ156" s="4"/>
      <c r="JA156" s="4"/>
      <c r="JB156" s="4"/>
      <c r="JC156" s="4"/>
      <c r="JD156" s="4"/>
      <c r="JE156" s="4"/>
      <c r="JF156" s="4"/>
      <c r="JG156" s="4"/>
      <c r="JH156" s="4"/>
      <c r="JI156" s="4"/>
      <c r="JJ156" s="4"/>
      <c r="JK156" s="4"/>
      <c r="JL156" s="4"/>
      <c r="JM156" s="4"/>
      <c r="JN156" s="4"/>
      <c r="JO156" s="4"/>
      <c r="JP156" s="4"/>
      <c r="JQ156" s="4"/>
      <c r="JR156" s="4"/>
      <c r="JS156" s="4"/>
      <c r="JT156" s="4"/>
      <c r="JU156" s="4"/>
      <c r="JV156" s="4"/>
      <c r="JW156" s="4"/>
      <c r="JX156" s="4"/>
      <c r="JY156" s="4"/>
      <c r="JZ156" s="4"/>
      <c r="KA156" s="4"/>
      <c r="KB156" s="4"/>
      <c r="KC156" s="4"/>
      <c r="KD156" s="4"/>
      <c r="KE156" s="4"/>
      <c r="KF156" s="4"/>
      <c r="KG156" s="4"/>
      <c r="KH156" s="4"/>
      <c r="KI156" s="4"/>
      <c r="KJ156" s="4"/>
      <c r="KK156" s="4"/>
      <c r="KL156" s="4"/>
      <c r="KM156" s="4"/>
      <c r="KN156" s="4"/>
      <c r="KO156" s="4"/>
      <c r="KP156" s="4"/>
      <c r="KQ156" s="4"/>
      <c r="KR156" s="4"/>
      <c r="KS156" s="4"/>
      <c r="KT156" s="4"/>
      <c r="KU156" s="4"/>
      <c r="KV156" s="4"/>
      <c r="KW156" s="4"/>
      <c r="KX156" s="4"/>
      <c r="KY156" s="4"/>
      <c r="KZ156" s="4"/>
      <c r="LA156" s="4"/>
      <c r="LB156" s="4"/>
      <c r="LC156" s="4"/>
      <c r="LD156" s="4"/>
      <c r="LE156" s="4"/>
      <c r="LF156" s="4"/>
      <c r="LG156" s="4"/>
      <c r="LH156" s="4"/>
      <c r="LI156" s="4"/>
      <c r="LJ156" s="4"/>
      <c r="LK156" s="4"/>
      <c r="LL156" s="4"/>
      <c r="LM156" s="4"/>
      <c r="LN156" s="4"/>
      <c r="LO156" s="4"/>
      <c r="LP156" s="4"/>
      <c r="LQ156" s="4"/>
      <c r="LR156" s="4"/>
      <c r="LS156" s="4"/>
      <c r="LT156" s="4"/>
      <c r="LU156" s="4"/>
      <c r="LV156" s="4"/>
      <c r="LW156" s="4"/>
      <c r="LX156" s="4"/>
      <c r="LY156" s="4"/>
      <c r="LZ156" s="4"/>
      <c r="MA156" s="4"/>
      <c r="MB156" s="4"/>
      <c r="MC156" s="4"/>
      <c r="MD156" s="4"/>
      <c r="ME156" s="4"/>
      <c r="MF156" s="4"/>
      <c r="MG156" s="4"/>
      <c r="MH156" s="4"/>
      <c r="MI156" s="4"/>
      <c r="MJ156" s="4"/>
      <c r="MK156" s="4"/>
      <c r="ML156" s="4"/>
      <c r="MM156" s="4"/>
    </row>
    <row r="157" spans="1:351" s="8" customFormat="1" x14ac:dyDescent="0.3">
      <c r="A157" s="14"/>
      <c r="B157" s="158"/>
      <c r="C157" s="158"/>
      <c r="D157" s="158"/>
      <c r="E157" s="158"/>
      <c r="F157" s="112"/>
      <c r="G157" s="112"/>
      <c r="H157" s="112"/>
      <c r="I157" s="112"/>
      <c r="J157" s="112"/>
      <c r="K157" s="112"/>
      <c r="L157" s="112"/>
      <c r="M157" s="112"/>
      <c r="N157" s="118"/>
      <c r="O157" s="118"/>
      <c r="P157" s="112"/>
      <c r="Q157" s="112"/>
      <c r="R157" s="118"/>
      <c r="S157" s="118"/>
      <c r="T157" s="118"/>
      <c r="U157" s="118"/>
      <c r="V157" s="118"/>
      <c r="W157" s="118"/>
      <c r="X157" s="118"/>
      <c r="Y157" s="112"/>
      <c r="Z157" s="112"/>
      <c r="AA157" s="118"/>
      <c r="AB157" s="112"/>
      <c r="AC157" s="118"/>
      <c r="AD157" s="112"/>
      <c r="AE157" s="111"/>
      <c r="AF157" s="118"/>
      <c r="AG157" s="118"/>
      <c r="AH157" s="118"/>
      <c r="AI157" s="112"/>
      <c r="AJ157" s="118"/>
      <c r="AK157" s="118"/>
      <c r="AL157" s="78"/>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c r="CW157" s="4"/>
      <c r="CX157" s="4"/>
      <c r="CY157" s="4"/>
      <c r="CZ157" s="4"/>
      <c r="DA157" s="4"/>
      <c r="DB157" s="4"/>
      <c r="DC157" s="4"/>
      <c r="DD157" s="4"/>
      <c r="DE157" s="4"/>
      <c r="DF157" s="4"/>
      <c r="DG157" s="4"/>
      <c r="DH157" s="4"/>
      <c r="DI157" s="4"/>
      <c r="DJ157" s="4"/>
      <c r="DK157" s="4"/>
      <c r="DL157" s="4"/>
      <c r="DM157" s="4"/>
      <c r="DN157" s="4"/>
      <c r="DO157" s="4"/>
      <c r="DP157" s="4"/>
      <c r="DQ157" s="4"/>
      <c r="DR157" s="4"/>
      <c r="DS157" s="4"/>
      <c r="DT157" s="4"/>
      <c r="DU157" s="4"/>
      <c r="DV157" s="4"/>
      <c r="DW157" s="4"/>
      <c r="DX157" s="4"/>
      <c r="DY157" s="4"/>
      <c r="DZ157" s="4"/>
      <c r="EA157" s="4"/>
      <c r="EB157" s="4"/>
      <c r="EC157" s="4"/>
      <c r="ED157" s="4"/>
      <c r="EE157" s="4"/>
      <c r="EF157" s="4"/>
      <c r="EG157" s="4"/>
      <c r="EH157" s="4"/>
      <c r="EI157" s="4"/>
      <c r="EJ157" s="4"/>
      <c r="EK157" s="4"/>
      <c r="EL157" s="4"/>
      <c r="EM157" s="4"/>
      <c r="EN157" s="4"/>
      <c r="EO157" s="4"/>
      <c r="EP157" s="4"/>
      <c r="EQ157" s="4"/>
      <c r="ER157" s="4"/>
      <c r="ES157" s="4"/>
      <c r="ET157" s="4"/>
      <c r="EU157" s="4"/>
      <c r="EV157" s="4"/>
      <c r="EW157" s="4"/>
      <c r="EX157" s="4"/>
      <c r="EY157" s="4"/>
      <c r="EZ157" s="4"/>
      <c r="FA157" s="4"/>
      <c r="FB157" s="4"/>
      <c r="FC157" s="4"/>
      <c r="FD157" s="4"/>
      <c r="FE157" s="4"/>
      <c r="FF157" s="4"/>
      <c r="FG157" s="4"/>
      <c r="FH157" s="4"/>
      <c r="FI157" s="4"/>
      <c r="FJ157" s="4"/>
      <c r="FK157" s="4"/>
      <c r="FL157" s="4"/>
      <c r="FM157" s="4"/>
      <c r="FN157" s="4"/>
      <c r="FO157" s="4"/>
      <c r="FP157" s="4"/>
      <c r="FQ157" s="4"/>
      <c r="FR157" s="4"/>
      <c r="FS157" s="4"/>
      <c r="FT157" s="4"/>
      <c r="FU157" s="4"/>
      <c r="FV157" s="4"/>
      <c r="FW157" s="4"/>
      <c r="FX157" s="4"/>
      <c r="FY157" s="4"/>
      <c r="FZ157" s="4"/>
      <c r="GA157" s="4"/>
      <c r="GB157" s="4"/>
      <c r="GC157" s="4"/>
      <c r="GD157" s="4"/>
      <c r="GE157" s="4"/>
      <c r="GF157" s="4"/>
      <c r="GG157" s="4"/>
      <c r="GH157" s="4"/>
      <c r="GI157" s="4"/>
      <c r="GJ157" s="4"/>
      <c r="GK157" s="4"/>
      <c r="GL157" s="4"/>
      <c r="GM157" s="4"/>
      <c r="GN157" s="4"/>
      <c r="GO157" s="4"/>
      <c r="GP157" s="4"/>
      <c r="GQ157" s="4"/>
      <c r="GR157" s="4"/>
      <c r="GS157" s="4"/>
      <c r="GT157" s="4"/>
      <c r="GU157" s="4"/>
      <c r="GV157" s="4"/>
      <c r="GW157" s="4"/>
      <c r="GX157" s="4"/>
      <c r="GY157" s="4"/>
      <c r="GZ157" s="4"/>
      <c r="HA157" s="4"/>
      <c r="HB157" s="4"/>
      <c r="HC157" s="4"/>
      <c r="HD157" s="4"/>
      <c r="HE157" s="4"/>
      <c r="HF157" s="4"/>
      <c r="HG157" s="4"/>
      <c r="HH157" s="4"/>
      <c r="HI157" s="4"/>
      <c r="HJ157" s="4"/>
      <c r="HK157" s="4"/>
      <c r="HL157" s="4"/>
      <c r="HM157" s="4"/>
      <c r="HN157" s="4"/>
      <c r="HO157" s="4"/>
      <c r="HP157" s="4"/>
      <c r="HQ157" s="4"/>
      <c r="HR157" s="4"/>
      <c r="HS157" s="4"/>
      <c r="HT157" s="4"/>
      <c r="HU157" s="4"/>
      <c r="HV157" s="4"/>
      <c r="HW157" s="4"/>
      <c r="HX157" s="4"/>
      <c r="HY157" s="4"/>
      <c r="HZ157" s="4"/>
      <c r="IA157" s="4"/>
      <c r="IB157" s="4"/>
      <c r="IC157" s="4"/>
      <c r="ID157" s="4"/>
      <c r="IE157" s="4"/>
      <c r="IF157" s="4"/>
      <c r="IG157" s="4"/>
      <c r="IH157" s="4"/>
      <c r="II157" s="4"/>
      <c r="IJ157" s="4"/>
      <c r="IK157" s="4"/>
      <c r="IL157" s="4"/>
      <c r="IM157" s="4"/>
      <c r="IN157" s="4"/>
      <c r="IO157" s="4"/>
      <c r="IP157" s="4"/>
      <c r="IQ157" s="4"/>
      <c r="IR157" s="4"/>
      <c r="IS157" s="4"/>
      <c r="IT157" s="4"/>
      <c r="IU157" s="4"/>
      <c r="IV157" s="4"/>
      <c r="IW157" s="4"/>
      <c r="IX157" s="4"/>
      <c r="IY157" s="4"/>
      <c r="IZ157" s="4"/>
      <c r="JA157" s="4"/>
      <c r="JB157" s="4"/>
      <c r="JC157" s="4"/>
      <c r="JD157" s="4"/>
      <c r="JE157" s="4"/>
      <c r="JF157" s="4"/>
      <c r="JG157" s="4"/>
      <c r="JH157" s="4"/>
      <c r="JI157" s="4"/>
      <c r="JJ157" s="4"/>
      <c r="JK157" s="4"/>
      <c r="JL157" s="4"/>
      <c r="JM157" s="4"/>
      <c r="JN157" s="4"/>
      <c r="JO157" s="4"/>
      <c r="JP157" s="4"/>
      <c r="JQ157" s="4"/>
      <c r="JR157" s="4"/>
      <c r="JS157" s="4"/>
      <c r="JT157" s="4"/>
      <c r="JU157" s="4"/>
      <c r="JV157" s="4"/>
      <c r="JW157" s="4"/>
      <c r="JX157" s="4"/>
      <c r="JY157" s="4"/>
      <c r="JZ157" s="4"/>
      <c r="KA157" s="4"/>
      <c r="KB157" s="4"/>
      <c r="KC157" s="4"/>
      <c r="KD157" s="4"/>
      <c r="KE157" s="4"/>
      <c r="KF157" s="4"/>
      <c r="KG157" s="4"/>
      <c r="KH157" s="4"/>
      <c r="KI157" s="4"/>
      <c r="KJ157" s="4"/>
      <c r="KK157" s="4"/>
      <c r="KL157" s="4"/>
      <c r="KM157" s="4"/>
      <c r="KN157" s="4"/>
      <c r="KO157" s="4"/>
      <c r="KP157" s="4"/>
      <c r="KQ157" s="4"/>
      <c r="KR157" s="4"/>
      <c r="KS157" s="4"/>
      <c r="KT157" s="4"/>
      <c r="KU157" s="4"/>
      <c r="KV157" s="4"/>
      <c r="KW157" s="4"/>
      <c r="KX157" s="4"/>
      <c r="KY157" s="4"/>
      <c r="KZ157" s="4"/>
      <c r="LA157" s="4"/>
      <c r="LB157" s="4"/>
      <c r="LC157" s="4"/>
      <c r="LD157" s="4"/>
      <c r="LE157" s="4"/>
      <c r="LF157" s="4"/>
      <c r="LG157" s="4"/>
      <c r="LH157" s="4"/>
      <c r="LI157" s="4"/>
      <c r="LJ157" s="4"/>
      <c r="LK157" s="4"/>
      <c r="LL157" s="4"/>
      <c r="LM157" s="4"/>
      <c r="LN157" s="4"/>
      <c r="LO157" s="4"/>
      <c r="LP157" s="4"/>
      <c r="LQ157" s="4"/>
      <c r="LR157" s="4"/>
      <c r="LS157" s="4"/>
      <c r="LT157" s="4"/>
      <c r="LU157" s="4"/>
      <c r="LV157" s="4"/>
      <c r="LW157" s="4"/>
      <c r="LX157" s="4"/>
      <c r="LY157" s="4"/>
      <c r="LZ157" s="4"/>
      <c r="MA157" s="4"/>
      <c r="MB157" s="4"/>
      <c r="MC157" s="4"/>
      <c r="MD157" s="4"/>
      <c r="ME157" s="4"/>
      <c r="MF157" s="4"/>
      <c r="MG157" s="4"/>
      <c r="MH157" s="4"/>
      <c r="MI157" s="4"/>
      <c r="MJ157" s="4"/>
      <c r="MK157" s="4"/>
      <c r="ML157" s="4"/>
      <c r="MM157" s="4"/>
    </row>
    <row r="158" spans="1:351" s="8" customFormat="1" x14ac:dyDescent="0.3">
      <c r="A158" s="14"/>
      <c r="B158" s="158"/>
      <c r="C158" s="158"/>
      <c r="D158" s="158"/>
      <c r="E158" s="158"/>
      <c r="F158" s="112"/>
      <c r="G158" s="112"/>
      <c r="H158" s="112"/>
      <c r="I158" s="112"/>
      <c r="J158" s="112"/>
      <c r="K158" s="118"/>
      <c r="L158" s="112"/>
      <c r="M158" s="112"/>
      <c r="N158" s="118"/>
      <c r="O158" s="118"/>
      <c r="P158" s="112"/>
      <c r="Q158" s="112"/>
      <c r="R158" s="118"/>
      <c r="S158" s="118"/>
      <c r="T158" s="118"/>
      <c r="U158" s="118"/>
      <c r="V158" s="118"/>
      <c r="W158" s="118"/>
      <c r="X158" s="118"/>
      <c r="Y158" s="112"/>
      <c r="Z158" s="112"/>
      <c r="AA158" s="118"/>
      <c r="AB158" s="112"/>
      <c r="AC158" s="118"/>
      <c r="AD158" s="112"/>
      <c r="AE158" s="111"/>
      <c r="AF158" s="118"/>
      <c r="AG158" s="118"/>
      <c r="AH158" s="118"/>
      <c r="AI158" s="118"/>
      <c r="AJ158" s="118"/>
      <c r="AK158" s="118"/>
      <c r="AL158" s="78"/>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c r="CW158" s="4"/>
      <c r="CX158" s="4"/>
      <c r="CY158" s="4"/>
      <c r="CZ158" s="4"/>
      <c r="DA158" s="4"/>
      <c r="DB158" s="4"/>
      <c r="DC158" s="4"/>
      <c r="DD158" s="4"/>
      <c r="DE158" s="4"/>
      <c r="DF158" s="4"/>
      <c r="DG158" s="4"/>
      <c r="DH158" s="4"/>
      <c r="DI158" s="4"/>
      <c r="DJ158" s="4"/>
      <c r="DK158" s="4"/>
      <c r="DL158" s="4"/>
      <c r="DM158" s="4"/>
      <c r="DN158" s="4"/>
      <c r="DO158" s="4"/>
      <c r="DP158" s="4"/>
      <c r="DQ158" s="4"/>
      <c r="DR158" s="4"/>
      <c r="DS158" s="4"/>
      <c r="DT158" s="4"/>
      <c r="DU158" s="4"/>
      <c r="DV158" s="4"/>
      <c r="DW158" s="4"/>
      <c r="DX158" s="4"/>
      <c r="DY158" s="4"/>
      <c r="DZ158" s="4"/>
      <c r="EA158" s="4"/>
      <c r="EB158" s="4"/>
      <c r="EC158" s="4"/>
      <c r="ED158" s="4"/>
      <c r="EE158" s="4"/>
      <c r="EF158" s="4"/>
      <c r="EG158" s="4"/>
      <c r="EH158" s="4"/>
      <c r="EI158" s="4"/>
      <c r="EJ158" s="4"/>
      <c r="EK158" s="4"/>
      <c r="EL158" s="4"/>
      <c r="EM158" s="4"/>
      <c r="EN158" s="4"/>
      <c r="EO158" s="4"/>
      <c r="EP158" s="4"/>
      <c r="EQ158" s="4"/>
      <c r="ER158" s="4"/>
      <c r="ES158" s="4"/>
      <c r="ET158" s="4"/>
      <c r="EU158" s="4"/>
      <c r="EV158" s="4"/>
      <c r="EW158" s="4"/>
      <c r="EX158" s="4"/>
      <c r="EY158" s="4"/>
      <c r="EZ158" s="4"/>
      <c r="FA158" s="4"/>
      <c r="FB158" s="4"/>
      <c r="FC158" s="4"/>
      <c r="FD158" s="4"/>
      <c r="FE158" s="4"/>
      <c r="FF158" s="4"/>
      <c r="FG158" s="4"/>
      <c r="FH158" s="4"/>
      <c r="FI158" s="4"/>
      <c r="FJ158" s="4"/>
      <c r="FK158" s="4"/>
      <c r="FL158" s="4"/>
      <c r="FM158" s="4"/>
      <c r="FN158" s="4"/>
      <c r="FO158" s="4"/>
      <c r="FP158" s="4"/>
      <c r="FQ158" s="4"/>
      <c r="FR158" s="4"/>
      <c r="FS158" s="4"/>
      <c r="FT158" s="4"/>
      <c r="FU158" s="4"/>
      <c r="FV158" s="4"/>
      <c r="FW158" s="4"/>
      <c r="FX158" s="4"/>
      <c r="FY158" s="4"/>
      <c r="FZ158" s="4"/>
      <c r="GA158" s="4"/>
      <c r="GB158" s="4"/>
      <c r="GC158" s="4"/>
      <c r="GD158" s="4"/>
      <c r="GE158" s="4"/>
      <c r="GF158" s="4"/>
      <c r="GG158" s="4"/>
      <c r="GH158" s="4"/>
      <c r="GI158" s="4"/>
      <c r="GJ158" s="4"/>
      <c r="GK158" s="4"/>
      <c r="GL158" s="4"/>
      <c r="GM158" s="4"/>
      <c r="GN158" s="4"/>
      <c r="GO158" s="4"/>
      <c r="GP158" s="4"/>
      <c r="GQ158" s="4"/>
      <c r="GR158" s="4"/>
      <c r="GS158" s="4"/>
      <c r="GT158" s="4"/>
      <c r="GU158" s="4"/>
      <c r="GV158" s="4"/>
      <c r="GW158" s="4"/>
      <c r="GX158" s="4"/>
      <c r="GY158" s="4"/>
      <c r="GZ158" s="4"/>
      <c r="HA158" s="4"/>
      <c r="HB158" s="4"/>
      <c r="HC158" s="4"/>
      <c r="HD158" s="4"/>
      <c r="HE158" s="4"/>
      <c r="HF158" s="4"/>
      <c r="HG158" s="4"/>
      <c r="HH158" s="4"/>
      <c r="HI158" s="4"/>
      <c r="HJ158" s="4"/>
      <c r="HK158" s="4"/>
      <c r="HL158" s="4"/>
      <c r="HM158" s="4"/>
      <c r="HN158" s="4"/>
      <c r="HO158" s="4"/>
      <c r="HP158" s="4"/>
      <c r="HQ158" s="4"/>
      <c r="HR158" s="4"/>
      <c r="HS158" s="4"/>
      <c r="HT158" s="4"/>
      <c r="HU158" s="4"/>
      <c r="HV158" s="4"/>
      <c r="HW158" s="4"/>
      <c r="HX158" s="4"/>
      <c r="HY158" s="4"/>
      <c r="HZ158" s="4"/>
      <c r="IA158" s="4"/>
      <c r="IB158" s="4"/>
      <c r="IC158" s="4"/>
      <c r="ID158" s="4"/>
      <c r="IE158" s="4"/>
      <c r="IF158" s="4"/>
      <c r="IG158" s="4"/>
      <c r="IH158" s="4"/>
      <c r="II158" s="4"/>
      <c r="IJ158" s="4"/>
      <c r="IK158" s="4"/>
      <c r="IL158" s="4"/>
      <c r="IM158" s="4"/>
      <c r="IN158" s="4"/>
      <c r="IO158" s="4"/>
      <c r="IP158" s="4"/>
      <c r="IQ158" s="4"/>
      <c r="IR158" s="4"/>
      <c r="IS158" s="4"/>
      <c r="IT158" s="4"/>
      <c r="IU158" s="4"/>
      <c r="IV158" s="4"/>
      <c r="IW158" s="4"/>
      <c r="IX158" s="4"/>
      <c r="IY158" s="4"/>
      <c r="IZ158" s="4"/>
      <c r="JA158" s="4"/>
      <c r="JB158" s="4"/>
      <c r="JC158" s="4"/>
      <c r="JD158" s="4"/>
      <c r="JE158" s="4"/>
      <c r="JF158" s="4"/>
      <c r="JG158" s="4"/>
      <c r="JH158" s="4"/>
      <c r="JI158" s="4"/>
      <c r="JJ158" s="4"/>
      <c r="JK158" s="4"/>
      <c r="JL158" s="4"/>
      <c r="JM158" s="4"/>
      <c r="JN158" s="4"/>
      <c r="JO158" s="4"/>
      <c r="JP158" s="4"/>
      <c r="JQ158" s="4"/>
      <c r="JR158" s="4"/>
      <c r="JS158" s="4"/>
      <c r="JT158" s="4"/>
      <c r="JU158" s="4"/>
      <c r="JV158" s="4"/>
      <c r="JW158" s="4"/>
      <c r="JX158" s="4"/>
      <c r="JY158" s="4"/>
      <c r="JZ158" s="4"/>
      <c r="KA158" s="4"/>
      <c r="KB158" s="4"/>
      <c r="KC158" s="4"/>
      <c r="KD158" s="4"/>
      <c r="KE158" s="4"/>
      <c r="KF158" s="4"/>
      <c r="KG158" s="4"/>
      <c r="KH158" s="4"/>
      <c r="KI158" s="4"/>
      <c r="KJ158" s="4"/>
      <c r="KK158" s="4"/>
      <c r="KL158" s="4"/>
      <c r="KM158" s="4"/>
      <c r="KN158" s="4"/>
      <c r="KO158" s="4"/>
      <c r="KP158" s="4"/>
      <c r="KQ158" s="4"/>
      <c r="KR158" s="4"/>
      <c r="KS158" s="4"/>
      <c r="KT158" s="4"/>
      <c r="KU158" s="4"/>
      <c r="KV158" s="4"/>
      <c r="KW158" s="4"/>
      <c r="KX158" s="4"/>
      <c r="KY158" s="4"/>
      <c r="KZ158" s="4"/>
      <c r="LA158" s="4"/>
      <c r="LB158" s="4"/>
      <c r="LC158" s="4"/>
      <c r="LD158" s="4"/>
      <c r="LE158" s="4"/>
      <c r="LF158" s="4"/>
      <c r="LG158" s="4"/>
      <c r="LH158" s="4"/>
      <c r="LI158" s="4"/>
      <c r="LJ158" s="4"/>
      <c r="LK158" s="4"/>
      <c r="LL158" s="4"/>
      <c r="LM158" s="4"/>
      <c r="LN158" s="4"/>
      <c r="LO158" s="4"/>
      <c r="LP158" s="4"/>
      <c r="LQ158" s="4"/>
      <c r="LR158" s="4"/>
      <c r="LS158" s="4"/>
      <c r="LT158" s="4"/>
      <c r="LU158" s="4"/>
      <c r="LV158" s="4"/>
      <c r="LW158" s="4"/>
      <c r="LX158" s="4"/>
      <c r="LY158" s="4"/>
      <c r="LZ158" s="4"/>
      <c r="MA158" s="4"/>
      <c r="MB158" s="4"/>
      <c r="MC158" s="4"/>
      <c r="MD158" s="4"/>
      <c r="ME158" s="4"/>
      <c r="MF158" s="4"/>
      <c r="MG158" s="4"/>
      <c r="MH158" s="4"/>
      <c r="MI158" s="4"/>
      <c r="MJ158" s="4"/>
      <c r="MK158" s="4"/>
      <c r="ML158" s="4"/>
      <c r="MM158" s="4"/>
    </row>
    <row r="159" spans="1:351" s="8" customFormat="1" x14ac:dyDescent="0.3">
      <c r="A159" s="14"/>
      <c r="B159" s="158"/>
      <c r="C159" s="158"/>
      <c r="D159" s="158"/>
      <c r="E159" s="158"/>
      <c r="F159" s="119"/>
      <c r="G159" s="119"/>
      <c r="H159" s="119"/>
      <c r="I159" s="119"/>
      <c r="J159" s="119"/>
      <c r="K159" s="119"/>
      <c r="L159" s="119"/>
      <c r="M159" s="119"/>
      <c r="N159" s="119"/>
      <c r="O159" s="119"/>
      <c r="P159" s="119"/>
      <c r="Q159" s="119"/>
      <c r="R159" s="119"/>
      <c r="S159" s="119"/>
      <c r="T159" s="119"/>
      <c r="U159" s="119"/>
      <c r="V159" s="119"/>
      <c r="W159" s="119"/>
      <c r="X159" s="119"/>
      <c r="Y159" s="119"/>
      <c r="Z159" s="119"/>
      <c r="AA159" s="119"/>
      <c r="AB159" s="119"/>
      <c r="AC159" s="119"/>
      <c r="AD159" s="119"/>
      <c r="AE159" s="119"/>
      <c r="AF159" s="119"/>
      <c r="AG159" s="119"/>
      <c r="AH159" s="119"/>
      <c r="AI159" s="120"/>
      <c r="AJ159" s="120"/>
      <c r="AK159" s="120"/>
      <c r="AL159" s="78"/>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c r="CW159" s="4"/>
      <c r="CX159" s="4"/>
      <c r="CY159" s="4"/>
      <c r="CZ159" s="4"/>
      <c r="DA159" s="4"/>
      <c r="DB159" s="4"/>
      <c r="DC159" s="4"/>
      <c r="DD159" s="4"/>
      <c r="DE159" s="4"/>
      <c r="DF159" s="4"/>
      <c r="DG159" s="4"/>
      <c r="DH159" s="4"/>
      <c r="DI159" s="4"/>
      <c r="DJ159" s="4"/>
      <c r="DK159" s="4"/>
      <c r="DL159" s="4"/>
      <c r="DM159" s="4"/>
      <c r="DN159" s="4"/>
      <c r="DO159" s="4"/>
      <c r="DP159" s="4"/>
      <c r="DQ159" s="4"/>
      <c r="DR159" s="4"/>
      <c r="DS159" s="4"/>
      <c r="DT159" s="4"/>
      <c r="DU159" s="4"/>
      <c r="DV159" s="4"/>
      <c r="DW159" s="4"/>
      <c r="DX159" s="4"/>
      <c r="DY159" s="4"/>
      <c r="DZ159" s="4"/>
      <c r="EA159" s="4"/>
      <c r="EB159" s="4"/>
      <c r="EC159" s="4"/>
      <c r="ED159" s="4"/>
      <c r="EE159" s="4"/>
      <c r="EF159" s="4"/>
      <c r="EG159" s="4"/>
      <c r="EH159" s="4"/>
      <c r="EI159" s="4"/>
      <c r="EJ159" s="4"/>
      <c r="EK159" s="4"/>
      <c r="EL159" s="4"/>
      <c r="EM159" s="4"/>
      <c r="EN159" s="4"/>
      <c r="EO159" s="4"/>
      <c r="EP159" s="4"/>
      <c r="EQ159" s="4"/>
      <c r="ER159" s="4"/>
      <c r="ES159" s="4"/>
      <c r="ET159" s="4"/>
      <c r="EU159" s="4"/>
      <c r="EV159" s="4"/>
      <c r="EW159" s="4"/>
      <c r="EX159" s="4"/>
      <c r="EY159" s="4"/>
      <c r="EZ159" s="4"/>
      <c r="FA159" s="4"/>
      <c r="FB159" s="4"/>
      <c r="FC159" s="4"/>
      <c r="FD159" s="4"/>
      <c r="FE159" s="4"/>
      <c r="FF159" s="4"/>
      <c r="FG159" s="4"/>
      <c r="FH159" s="4"/>
      <c r="FI159" s="4"/>
      <c r="FJ159" s="4"/>
      <c r="FK159" s="4"/>
      <c r="FL159" s="4"/>
      <c r="FM159" s="4"/>
      <c r="FN159" s="4"/>
      <c r="FO159" s="4"/>
      <c r="FP159" s="4"/>
      <c r="FQ159" s="4"/>
      <c r="FR159" s="4"/>
      <c r="FS159" s="4"/>
      <c r="FT159" s="4"/>
      <c r="FU159" s="4"/>
      <c r="FV159" s="4"/>
      <c r="FW159" s="4"/>
      <c r="FX159" s="4"/>
      <c r="FY159" s="4"/>
      <c r="FZ159" s="4"/>
      <c r="GA159" s="4"/>
      <c r="GB159" s="4"/>
      <c r="GC159" s="4"/>
      <c r="GD159" s="4"/>
      <c r="GE159" s="4"/>
      <c r="GF159" s="4"/>
      <c r="GG159" s="4"/>
      <c r="GH159" s="4"/>
      <c r="GI159" s="4"/>
      <c r="GJ159" s="4"/>
      <c r="GK159" s="4"/>
      <c r="GL159" s="4"/>
      <c r="GM159" s="4"/>
      <c r="GN159" s="4"/>
      <c r="GO159" s="4"/>
      <c r="GP159" s="4"/>
      <c r="GQ159" s="4"/>
      <c r="GR159" s="4"/>
      <c r="GS159" s="4"/>
      <c r="GT159" s="4"/>
      <c r="GU159" s="4"/>
      <c r="GV159" s="4"/>
      <c r="GW159" s="4"/>
      <c r="GX159" s="4"/>
      <c r="GY159" s="4"/>
      <c r="GZ159" s="4"/>
      <c r="HA159" s="4"/>
      <c r="HB159" s="4"/>
      <c r="HC159" s="4"/>
      <c r="HD159" s="4"/>
      <c r="HE159" s="4"/>
      <c r="HF159" s="4"/>
      <c r="HG159" s="4"/>
      <c r="HH159" s="4"/>
      <c r="HI159" s="4"/>
      <c r="HJ159" s="4"/>
      <c r="HK159" s="4"/>
      <c r="HL159" s="4"/>
      <c r="HM159" s="4"/>
      <c r="HN159" s="4"/>
      <c r="HO159" s="4"/>
      <c r="HP159" s="4"/>
      <c r="HQ159" s="4"/>
      <c r="HR159" s="4"/>
      <c r="HS159" s="4"/>
      <c r="HT159" s="4"/>
      <c r="HU159" s="4"/>
      <c r="HV159" s="4"/>
      <c r="HW159" s="4"/>
      <c r="HX159" s="4"/>
      <c r="HY159" s="4"/>
      <c r="HZ159" s="4"/>
      <c r="IA159" s="4"/>
      <c r="IB159" s="4"/>
      <c r="IC159" s="4"/>
      <c r="ID159" s="4"/>
      <c r="IE159" s="4"/>
      <c r="IF159" s="4"/>
      <c r="IG159" s="4"/>
      <c r="IH159" s="4"/>
      <c r="II159" s="4"/>
      <c r="IJ159" s="4"/>
      <c r="IK159" s="4"/>
      <c r="IL159" s="4"/>
      <c r="IM159" s="4"/>
      <c r="IN159" s="4"/>
      <c r="IO159" s="4"/>
      <c r="IP159" s="4"/>
      <c r="IQ159" s="4"/>
      <c r="IR159" s="4"/>
      <c r="IS159" s="4"/>
      <c r="IT159" s="4"/>
      <c r="IU159" s="4"/>
      <c r="IV159" s="4"/>
      <c r="IW159" s="4"/>
      <c r="IX159" s="4"/>
      <c r="IY159" s="4"/>
      <c r="IZ159" s="4"/>
      <c r="JA159" s="4"/>
      <c r="JB159" s="4"/>
      <c r="JC159" s="4"/>
      <c r="JD159" s="4"/>
      <c r="JE159" s="4"/>
      <c r="JF159" s="4"/>
      <c r="JG159" s="4"/>
      <c r="JH159" s="4"/>
      <c r="JI159" s="4"/>
      <c r="JJ159" s="4"/>
      <c r="JK159" s="4"/>
      <c r="JL159" s="4"/>
      <c r="JM159" s="4"/>
      <c r="JN159" s="4"/>
      <c r="JO159" s="4"/>
      <c r="JP159" s="4"/>
      <c r="JQ159" s="4"/>
      <c r="JR159" s="4"/>
      <c r="JS159" s="4"/>
      <c r="JT159" s="4"/>
      <c r="JU159" s="4"/>
      <c r="JV159" s="4"/>
      <c r="JW159" s="4"/>
      <c r="JX159" s="4"/>
      <c r="JY159" s="4"/>
      <c r="JZ159" s="4"/>
      <c r="KA159" s="4"/>
      <c r="KB159" s="4"/>
      <c r="KC159" s="4"/>
      <c r="KD159" s="4"/>
      <c r="KE159" s="4"/>
      <c r="KF159" s="4"/>
      <c r="KG159" s="4"/>
      <c r="KH159" s="4"/>
      <c r="KI159" s="4"/>
      <c r="KJ159" s="4"/>
      <c r="KK159" s="4"/>
      <c r="KL159" s="4"/>
      <c r="KM159" s="4"/>
      <c r="KN159" s="4"/>
      <c r="KO159" s="4"/>
      <c r="KP159" s="4"/>
      <c r="KQ159" s="4"/>
      <c r="KR159" s="4"/>
      <c r="KS159" s="4"/>
      <c r="KT159" s="4"/>
      <c r="KU159" s="4"/>
      <c r="KV159" s="4"/>
      <c r="KW159" s="4"/>
      <c r="KX159" s="4"/>
      <c r="KY159" s="4"/>
      <c r="KZ159" s="4"/>
      <c r="LA159" s="4"/>
      <c r="LB159" s="4"/>
      <c r="LC159" s="4"/>
      <c r="LD159" s="4"/>
      <c r="LE159" s="4"/>
      <c r="LF159" s="4"/>
      <c r="LG159" s="4"/>
      <c r="LH159" s="4"/>
      <c r="LI159" s="4"/>
      <c r="LJ159" s="4"/>
      <c r="LK159" s="4"/>
      <c r="LL159" s="4"/>
      <c r="LM159" s="4"/>
      <c r="LN159" s="4"/>
      <c r="LO159" s="4"/>
      <c r="LP159" s="4"/>
      <c r="LQ159" s="4"/>
      <c r="LR159" s="4"/>
      <c r="LS159" s="4"/>
      <c r="LT159" s="4"/>
      <c r="LU159" s="4"/>
      <c r="LV159" s="4"/>
      <c r="LW159" s="4"/>
      <c r="LX159" s="4"/>
      <c r="LY159" s="4"/>
      <c r="LZ159" s="4"/>
      <c r="MA159" s="4"/>
      <c r="MB159" s="4"/>
      <c r="MC159" s="4"/>
      <c r="MD159" s="4"/>
      <c r="ME159" s="4"/>
      <c r="MF159" s="4"/>
      <c r="MG159" s="4"/>
      <c r="MH159" s="4"/>
      <c r="MI159" s="4"/>
      <c r="MJ159" s="4"/>
      <c r="MK159" s="4"/>
      <c r="ML159" s="4"/>
      <c r="MM159" s="4"/>
    </row>
    <row r="160" spans="1:351" s="8" customFormat="1" x14ac:dyDescent="0.3">
      <c r="A160" s="14"/>
      <c r="B160" s="158"/>
      <c r="C160" s="158"/>
      <c r="D160" s="158"/>
      <c r="E160" s="158"/>
      <c r="F160" s="119"/>
      <c r="G160" s="119"/>
      <c r="H160" s="119"/>
      <c r="I160" s="119"/>
      <c r="J160" s="119"/>
      <c r="K160" s="119"/>
      <c r="L160" s="119"/>
      <c r="M160" s="119"/>
      <c r="N160" s="119"/>
      <c r="O160" s="119"/>
      <c r="P160" s="119"/>
      <c r="Q160" s="119"/>
      <c r="R160" s="119"/>
      <c r="S160" s="119"/>
      <c r="T160" s="119"/>
      <c r="U160" s="119"/>
      <c r="V160" s="119"/>
      <c r="W160" s="119"/>
      <c r="X160" s="119"/>
      <c r="Y160" s="119"/>
      <c r="Z160" s="119"/>
      <c r="AA160" s="119"/>
      <c r="AB160" s="119"/>
      <c r="AC160" s="119"/>
      <c r="AD160" s="119"/>
      <c r="AE160" s="119"/>
      <c r="AF160" s="119"/>
      <c r="AG160" s="119"/>
      <c r="AH160" s="119"/>
      <c r="AI160" s="119"/>
      <c r="AJ160" s="119"/>
      <c r="AK160" s="119"/>
      <c r="AL160" s="78"/>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4"/>
      <c r="FI160" s="4"/>
      <c r="FJ160" s="4"/>
      <c r="FK160" s="4"/>
      <c r="FL160" s="4"/>
      <c r="FM160" s="4"/>
      <c r="FN160" s="4"/>
      <c r="FO160" s="4"/>
      <c r="FP160" s="4"/>
      <c r="FQ160" s="4"/>
      <c r="FR160" s="4"/>
      <c r="FS160" s="4"/>
      <c r="FT160" s="4"/>
      <c r="FU160" s="4"/>
      <c r="FV160" s="4"/>
      <c r="FW160" s="4"/>
      <c r="FX160" s="4"/>
      <c r="FY160" s="4"/>
      <c r="FZ160" s="4"/>
      <c r="GA160" s="4"/>
      <c r="GB160" s="4"/>
      <c r="GC160" s="4"/>
      <c r="GD160" s="4"/>
      <c r="GE160" s="4"/>
      <c r="GF160" s="4"/>
      <c r="GG160" s="4"/>
      <c r="GH160" s="4"/>
      <c r="GI160" s="4"/>
      <c r="GJ160" s="4"/>
      <c r="GK160" s="4"/>
      <c r="GL160" s="4"/>
      <c r="GM160" s="4"/>
      <c r="GN160" s="4"/>
      <c r="GO160" s="4"/>
      <c r="GP160" s="4"/>
      <c r="GQ160" s="4"/>
      <c r="GR160" s="4"/>
      <c r="GS160" s="4"/>
      <c r="GT160" s="4"/>
      <c r="GU160" s="4"/>
      <c r="GV160" s="4"/>
      <c r="GW160" s="4"/>
      <c r="GX160" s="4"/>
      <c r="GY160" s="4"/>
      <c r="GZ160" s="4"/>
      <c r="HA160" s="4"/>
      <c r="HB160" s="4"/>
      <c r="HC160" s="4"/>
      <c r="HD160" s="4"/>
      <c r="HE160" s="4"/>
      <c r="HF160" s="4"/>
      <c r="HG160" s="4"/>
      <c r="HH160" s="4"/>
      <c r="HI160" s="4"/>
      <c r="HJ160" s="4"/>
      <c r="HK160" s="4"/>
      <c r="HL160" s="4"/>
      <c r="HM160" s="4"/>
      <c r="HN160" s="4"/>
      <c r="HO160" s="4"/>
      <c r="HP160" s="4"/>
      <c r="HQ160" s="4"/>
      <c r="HR160" s="4"/>
      <c r="HS160" s="4"/>
      <c r="HT160" s="4"/>
      <c r="HU160" s="4"/>
      <c r="HV160" s="4"/>
      <c r="HW160" s="4"/>
      <c r="HX160" s="4"/>
      <c r="HY160" s="4"/>
      <c r="HZ160" s="4"/>
      <c r="IA160" s="4"/>
      <c r="IB160" s="4"/>
      <c r="IC160" s="4"/>
      <c r="ID160" s="4"/>
      <c r="IE160" s="4"/>
      <c r="IF160" s="4"/>
      <c r="IG160" s="4"/>
      <c r="IH160" s="4"/>
      <c r="II160" s="4"/>
      <c r="IJ160" s="4"/>
      <c r="IK160" s="4"/>
      <c r="IL160" s="4"/>
      <c r="IM160" s="4"/>
      <c r="IN160" s="4"/>
      <c r="IO160" s="4"/>
      <c r="IP160" s="4"/>
      <c r="IQ160" s="4"/>
      <c r="IR160" s="4"/>
      <c r="IS160" s="4"/>
      <c r="IT160" s="4"/>
      <c r="IU160" s="4"/>
      <c r="IV160" s="4"/>
      <c r="IW160" s="4"/>
      <c r="IX160" s="4"/>
      <c r="IY160" s="4"/>
      <c r="IZ160" s="4"/>
      <c r="JA160" s="4"/>
      <c r="JB160" s="4"/>
      <c r="JC160" s="4"/>
      <c r="JD160" s="4"/>
      <c r="JE160" s="4"/>
      <c r="JF160" s="4"/>
      <c r="JG160" s="4"/>
      <c r="JH160" s="4"/>
      <c r="JI160" s="4"/>
      <c r="JJ160" s="4"/>
      <c r="JK160" s="4"/>
      <c r="JL160" s="4"/>
      <c r="JM160" s="4"/>
      <c r="JN160" s="4"/>
      <c r="JO160" s="4"/>
      <c r="JP160" s="4"/>
      <c r="JQ160" s="4"/>
      <c r="JR160" s="4"/>
      <c r="JS160" s="4"/>
      <c r="JT160" s="4"/>
      <c r="JU160" s="4"/>
      <c r="JV160" s="4"/>
      <c r="JW160" s="4"/>
      <c r="JX160" s="4"/>
      <c r="JY160" s="4"/>
      <c r="JZ160" s="4"/>
      <c r="KA160" s="4"/>
      <c r="KB160" s="4"/>
      <c r="KC160" s="4"/>
      <c r="KD160" s="4"/>
      <c r="KE160" s="4"/>
      <c r="KF160" s="4"/>
      <c r="KG160" s="4"/>
      <c r="KH160" s="4"/>
      <c r="KI160" s="4"/>
      <c r="KJ160" s="4"/>
      <c r="KK160" s="4"/>
      <c r="KL160" s="4"/>
      <c r="KM160" s="4"/>
      <c r="KN160" s="4"/>
      <c r="KO160" s="4"/>
      <c r="KP160" s="4"/>
      <c r="KQ160" s="4"/>
      <c r="KR160" s="4"/>
      <c r="KS160" s="4"/>
      <c r="KT160" s="4"/>
      <c r="KU160" s="4"/>
      <c r="KV160" s="4"/>
      <c r="KW160" s="4"/>
      <c r="KX160" s="4"/>
      <c r="KY160" s="4"/>
      <c r="KZ160" s="4"/>
      <c r="LA160" s="4"/>
      <c r="LB160" s="4"/>
      <c r="LC160" s="4"/>
      <c r="LD160" s="4"/>
      <c r="LE160" s="4"/>
      <c r="LF160" s="4"/>
      <c r="LG160" s="4"/>
      <c r="LH160" s="4"/>
      <c r="LI160" s="4"/>
      <c r="LJ160" s="4"/>
      <c r="LK160" s="4"/>
      <c r="LL160" s="4"/>
      <c r="LM160" s="4"/>
      <c r="LN160" s="4"/>
      <c r="LO160" s="4"/>
      <c r="LP160" s="4"/>
      <c r="LQ160" s="4"/>
      <c r="LR160" s="4"/>
      <c r="LS160" s="4"/>
      <c r="LT160" s="4"/>
      <c r="LU160" s="4"/>
      <c r="LV160" s="4"/>
      <c r="LW160" s="4"/>
      <c r="LX160" s="4"/>
      <c r="LY160" s="4"/>
      <c r="LZ160" s="4"/>
      <c r="MA160" s="4"/>
      <c r="MB160" s="4"/>
      <c r="MC160" s="4"/>
      <c r="MD160" s="4"/>
      <c r="ME160" s="4"/>
      <c r="MF160" s="4"/>
      <c r="MG160" s="4"/>
      <c r="MH160" s="4"/>
      <c r="MI160" s="4"/>
      <c r="MJ160" s="4"/>
      <c r="MK160" s="4"/>
      <c r="ML160" s="4"/>
      <c r="MM160" s="4"/>
    </row>
    <row r="161" spans="1:48" x14ac:dyDescent="0.3">
      <c r="A161" s="14"/>
      <c r="B161" s="158"/>
      <c r="C161" s="158"/>
      <c r="D161" s="158"/>
      <c r="E161" s="158"/>
    </row>
    <row r="162" spans="1:48" x14ac:dyDescent="0.3">
      <c r="A162" s="14"/>
      <c r="B162" s="158"/>
      <c r="C162" s="158"/>
      <c r="D162" s="158"/>
      <c r="E162" s="158"/>
    </row>
    <row r="163" spans="1:48" x14ac:dyDescent="0.3">
      <c r="A163" s="23"/>
      <c r="B163" s="159"/>
      <c r="C163" s="159"/>
      <c r="D163" s="159"/>
      <c r="E163" s="159"/>
      <c r="F163" s="112"/>
      <c r="G163" s="112"/>
      <c r="H163" s="118"/>
      <c r="I163" s="118"/>
      <c r="J163" s="118"/>
      <c r="K163" s="112"/>
      <c r="L163" s="112"/>
      <c r="M163" s="112"/>
      <c r="N163" s="118"/>
      <c r="O163" s="112"/>
      <c r="P163" s="112"/>
      <c r="Q163" s="112"/>
      <c r="R163" s="112"/>
      <c r="S163" s="112"/>
      <c r="T163" s="112"/>
      <c r="U163" s="118"/>
      <c r="V163" s="118"/>
      <c r="W163" s="118"/>
      <c r="X163" s="112"/>
      <c r="Y163" s="112"/>
      <c r="Z163" s="112"/>
      <c r="AA163" s="112"/>
      <c r="AB163" s="112"/>
      <c r="AC163" s="112"/>
      <c r="AD163" s="118"/>
      <c r="AE163" s="111"/>
      <c r="AF163" s="112"/>
      <c r="AG163" s="112"/>
      <c r="AH163" s="112"/>
      <c r="AI163" s="109"/>
      <c r="AJ163" s="112"/>
      <c r="AK163" s="118"/>
      <c r="AR163" s="1"/>
      <c r="AS163" s="28"/>
      <c r="AT163" s="28"/>
      <c r="AU163" s="28"/>
      <c r="AV163" s="28"/>
    </row>
    <row r="164" spans="1:48" x14ac:dyDescent="0.3">
      <c r="A164" s="23"/>
      <c r="B164" s="159"/>
      <c r="C164" s="159"/>
      <c r="D164" s="159"/>
      <c r="E164" s="159"/>
      <c r="F164" s="112"/>
      <c r="G164" s="112"/>
      <c r="H164" s="118"/>
      <c r="I164" s="118"/>
      <c r="J164" s="118"/>
      <c r="K164" s="112"/>
      <c r="L164" s="112"/>
      <c r="M164" s="112"/>
      <c r="N164" s="118"/>
      <c r="O164" s="112"/>
      <c r="P164" s="112"/>
      <c r="Q164" s="112"/>
      <c r="R164" s="112"/>
      <c r="S164" s="112"/>
      <c r="T164" s="112"/>
      <c r="U164" s="118"/>
      <c r="V164" s="118"/>
      <c r="W164" s="118"/>
      <c r="X164" s="112"/>
      <c r="Y164" s="112"/>
      <c r="Z164" s="112"/>
      <c r="AA164" s="112"/>
      <c r="AB164" s="112"/>
      <c r="AC164" s="112"/>
      <c r="AD164" s="118"/>
      <c r="AE164" s="111"/>
      <c r="AF164" s="112"/>
      <c r="AG164" s="112"/>
      <c r="AH164" s="112"/>
      <c r="AI164" s="109"/>
      <c r="AJ164" s="112"/>
      <c r="AK164" s="118"/>
      <c r="AR164" s="11"/>
      <c r="AS164" s="11"/>
      <c r="AT164" s="30"/>
      <c r="AU164" s="30"/>
      <c r="AV164" s="30"/>
    </row>
    <row r="165" spans="1:48" s="29" customFormat="1" x14ac:dyDescent="0.3">
      <c r="A165" s="23"/>
      <c r="B165" s="159"/>
      <c r="C165" s="159"/>
      <c r="D165" s="159"/>
      <c r="E165" s="159"/>
      <c r="F165" s="112"/>
      <c r="G165" s="112"/>
      <c r="H165" s="118"/>
      <c r="I165" s="118"/>
      <c r="J165" s="118"/>
      <c r="K165" s="112"/>
      <c r="L165" s="112"/>
      <c r="M165" s="112"/>
      <c r="N165" s="118"/>
      <c r="O165" s="112"/>
      <c r="P165" s="112"/>
      <c r="Q165" s="112"/>
      <c r="R165" s="112"/>
      <c r="S165" s="112"/>
      <c r="T165" s="112"/>
      <c r="U165" s="118"/>
      <c r="V165" s="118"/>
      <c r="W165" s="118"/>
      <c r="X165" s="112"/>
      <c r="Y165" s="112"/>
      <c r="Z165" s="112"/>
      <c r="AA165" s="112"/>
      <c r="AB165" s="112"/>
      <c r="AC165" s="112"/>
      <c r="AD165" s="118"/>
      <c r="AE165" s="111"/>
      <c r="AF165" s="112"/>
      <c r="AG165" s="112"/>
      <c r="AH165" s="112"/>
      <c r="AI165" s="78"/>
      <c r="AJ165" s="112"/>
      <c r="AK165" s="118"/>
      <c r="AL165" s="78"/>
      <c r="AM165" s="4"/>
      <c r="AR165" s="30"/>
      <c r="AS165" s="30"/>
      <c r="AT165" s="30"/>
      <c r="AU165" s="30"/>
      <c r="AV165" s="30"/>
    </row>
    <row r="166" spans="1:48" s="29" customFormat="1" x14ac:dyDescent="0.3">
      <c r="A166" s="4"/>
      <c r="B166" s="93"/>
      <c r="C166" s="93"/>
      <c r="D166" s="93"/>
      <c r="E166" s="93"/>
      <c r="F166" s="112"/>
      <c r="G166" s="118"/>
      <c r="H166" s="112"/>
      <c r="I166" s="112"/>
      <c r="J166" s="112"/>
      <c r="K166" s="112"/>
      <c r="L166" s="112"/>
      <c r="M166" s="112"/>
      <c r="N166" s="118"/>
      <c r="O166" s="112"/>
      <c r="P166" s="112"/>
      <c r="Q166" s="112"/>
      <c r="R166" s="112"/>
      <c r="S166" s="112"/>
      <c r="T166" s="112"/>
      <c r="U166" s="118"/>
      <c r="V166" s="118"/>
      <c r="W166" s="118"/>
      <c r="X166" s="111"/>
      <c r="Y166" s="112"/>
      <c r="Z166" s="112"/>
      <c r="AA166" s="112"/>
      <c r="AB166" s="112"/>
      <c r="AC166" s="112"/>
      <c r="AD166" s="112"/>
      <c r="AE166" s="111"/>
      <c r="AF166" s="112"/>
      <c r="AG166" s="112"/>
      <c r="AH166" s="112"/>
      <c r="AI166" s="78"/>
      <c r="AJ166" s="112"/>
      <c r="AK166" s="118"/>
      <c r="AL166" s="78"/>
      <c r="AM166" s="4"/>
      <c r="AR166" s="30"/>
      <c r="AS166" s="30"/>
      <c r="AT166" s="30"/>
      <c r="AU166" s="30"/>
      <c r="AV166" s="30"/>
    </row>
    <row r="167" spans="1:48" s="29" customFormat="1" x14ac:dyDescent="0.3">
      <c r="A167" s="4"/>
      <c r="B167" s="93"/>
      <c r="C167" s="93"/>
      <c r="D167" s="93"/>
      <c r="E167" s="93"/>
      <c r="F167" s="112"/>
      <c r="G167" s="118"/>
      <c r="H167" s="118"/>
      <c r="I167" s="118"/>
      <c r="J167" s="118"/>
      <c r="K167" s="112"/>
      <c r="L167" s="112"/>
      <c r="M167" s="112"/>
      <c r="N167" s="118"/>
      <c r="O167" s="112"/>
      <c r="P167" s="112"/>
      <c r="Q167" s="112"/>
      <c r="R167" s="112"/>
      <c r="S167" s="112"/>
      <c r="T167" s="112"/>
      <c r="U167" s="118"/>
      <c r="V167" s="118"/>
      <c r="W167" s="118"/>
      <c r="X167" s="111"/>
      <c r="Y167" s="112"/>
      <c r="Z167" s="112"/>
      <c r="AA167" s="112"/>
      <c r="AB167" s="112"/>
      <c r="AC167" s="112"/>
      <c r="AD167" s="118"/>
      <c r="AE167" s="111"/>
      <c r="AF167" s="112"/>
      <c r="AG167" s="112"/>
      <c r="AH167" s="112"/>
      <c r="AI167" s="78"/>
      <c r="AJ167" s="112"/>
      <c r="AK167" s="118"/>
      <c r="AL167" s="78"/>
      <c r="AR167" s="30"/>
      <c r="AS167" s="30"/>
      <c r="AT167" s="30"/>
      <c r="AU167" s="30"/>
      <c r="AV167" s="30"/>
    </row>
    <row r="168" spans="1:48" s="29" customFormat="1" x14ac:dyDescent="0.3">
      <c r="A168" s="4"/>
      <c r="B168" s="93"/>
      <c r="C168" s="93"/>
      <c r="D168" s="93"/>
      <c r="E168" s="93"/>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1"/>
      <c r="AF168" s="112"/>
      <c r="AG168" s="112"/>
      <c r="AH168" s="112"/>
      <c r="AI168" s="78"/>
      <c r="AJ168" s="112"/>
      <c r="AK168" s="112"/>
      <c r="AL168" s="121"/>
      <c r="AR168" s="30"/>
      <c r="AS168" s="30"/>
      <c r="AT168" s="30"/>
      <c r="AU168" s="30"/>
      <c r="AV168" s="30"/>
    </row>
    <row r="169" spans="1:48" s="29" customFormat="1" x14ac:dyDescent="0.3">
      <c r="A169" s="23"/>
      <c r="B169" s="159"/>
      <c r="C169" s="159"/>
      <c r="D169" s="159"/>
      <c r="E169" s="159"/>
      <c r="F169" s="112"/>
      <c r="G169" s="112"/>
      <c r="H169" s="112"/>
      <c r="I169" s="112"/>
      <c r="J169" s="112"/>
      <c r="K169" s="112"/>
      <c r="L169" s="112"/>
      <c r="M169" s="112"/>
      <c r="N169" s="118"/>
      <c r="O169" s="112"/>
      <c r="P169" s="112"/>
      <c r="Q169" s="112"/>
      <c r="R169" s="112"/>
      <c r="S169" s="112"/>
      <c r="T169" s="112"/>
      <c r="U169" s="118"/>
      <c r="V169" s="118"/>
      <c r="W169" s="118"/>
      <c r="X169" s="112"/>
      <c r="Y169" s="112"/>
      <c r="Z169" s="112"/>
      <c r="AA169" s="112"/>
      <c r="AB169" s="112"/>
      <c r="AC169" s="112"/>
      <c r="AD169" s="112"/>
      <c r="AE169" s="111"/>
      <c r="AF169" s="112"/>
      <c r="AG169" s="112"/>
      <c r="AH169" s="112"/>
      <c r="AI169" s="97"/>
      <c r="AJ169" s="112"/>
      <c r="AK169" s="118"/>
      <c r="AL169" s="121"/>
      <c r="AR169" s="30"/>
      <c r="AS169" s="30"/>
      <c r="AT169" s="30"/>
      <c r="AU169" s="30"/>
      <c r="AV169" s="30"/>
    </row>
    <row r="170" spans="1:48" s="29" customFormat="1" x14ac:dyDescent="0.3">
      <c r="A170" s="23"/>
      <c r="B170" s="159"/>
      <c r="C170" s="159"/>
      <c r="D170" s="159"/>
      <c r="E170" s="159"/>
      <c r="F170" s="112"/>
      <c r="G170" s="112"/>
      <c r="H170" s="112"/>
      <c r="I170" s="112"/>
      <c r="J170" s="112"/>
      <c r="K170" s="112"/>
      <c r="L170" s="112"/>
      <c r="M170" s="112"/>
      <c r="N170" s="118"/>
      <c r="O170" s="112"/>
      <c r="P170" s="112"/>
      <c r="Q170" s="112"/>
      <c r="R170" s="112"/>
      <c r="S170" s="112"/>
      <c r="T170" s="112"/>
      <c r="U170" s="118"/>
      <c r="V170" s="118"/>
      <c r="W170" s="118"/>
      <c r="X170" s="112"/>
      <c r="Y170" s="112"/>
      <c r="Z170" s="112"/>
      <c r="AA170" s="112"/>
      <c r="AB170" s="112"/>
      <c r="AC170" s="112"/>
      <c r="AD170" s="112"/>
      <c r="AE170" s="111"/>
      <c r="AF170" s="112"/>
      <c r="AG170" s="112"/>
      <c r="AH170" s="112"/>
      <c r="AI170" s="78"/>
      <c r="AJ170" s="112"/>
      <c r="AK170" s="118"/>
      <c r="AL170" s="121"/>
      <c r="AR170" s="30"/>
      <c r="AS170" s="30"/>
      <c r="AT170" s="30"/>
      <c r="AU170" s="30"/>
      <c r="AV170" s="30"/>
    </row>
    <row r="171" spans="1:48" s="29" customFormat="1" x14ac:dyDescent="0.3">
      <c r="A171" s="23"/>
      <c r="B171" s="159"/>
      <c r="C171" s="159"/>
      <c r="D171" s="159"/>
      <c r="E171" s="159"/>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78"/>
      <c r="AJ171" s="112"/>
      <c r="AK171" s="112"/>
      <c r="AL171" s="121"/>
      <c r="AR171" s="30"/>
      <c r="AS171" s="30"/>
      <c r="AT171" s="30"/>
      <c r="AU171" s="30"/>
      <c r="AV171" s="30"/>
    </row>
    <row r="172" spans="1:48" s="29" customFormat="1" x14ac:dyDescent="0.3">
      <c r="A172" s="23"/>
      <c r="B172" s="159"/>
      <c r="C172" s="159"/>
      <c r="D172" s="159"/>
      <c r="E172" s="159"/>
      <c r="F172" s="112"/>
      <c r="G172" s="112"/>
      <c r="H172" s="118"/>
      <c r="I172" s="118"/>
      <c r="J172" s="118"/>
      <c r="K172" s="112"/>
      <c r="L172" s="112"/>
      <c r="M172" s="112"/>
      <c r="N172" s="118"/>
      <c r="O172" s="112"/>
      <c r="P172" s="112"/>
      <c r="Q172" s="112"/>
      <c r="R172" s="112"/>
      <c r="S172" s="112"/>
      <c r="T172" s="112"/>
      <c r="U172" s="118"/>
      <c r="V172" s="118"/>
      <c r="W172" s="118"/>
      <c r="X172" s="112"/>
      <c r="Y172" s="112"/>
      <c r="Z172" s="112"/>
      <c r="AA172" s="112"/>
      <c r="AB172" s="112"/>
      <c r="AC172" s="112"/>
      <c r="AD172" s="118"/>
      <c r="AE172" s="111"/>
      <c r="AF172" s="112"/>
      <c r="AG172" s="112"/>
      <c r="AH172" s="112"/>
      <c r="AI172" s="109"/>
      <c r="AJ172" s="112"/>
      <c r="AK172" s="118"/>
      <c r="AL172" s="121"/>
      <c r="AN172" s="4"/>
      <c r="AO172" s="4"/>
      <c r="AP172" s="4"/>
      <c r="AQ172" s="4"/>
      <c r="AR172" s="4"/>
    </row>
    <row r="173" spans="1:48" s="29" customFormat="1" x14ac:dyDescent="0.3">
      <c r="A173" s="23"/>
      <c r="B173" s="159"/>
      <c r="C173" s="159"/>
      <c r="D173" s="159"/>
      <c r="E173" s="15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21"/>
      <c r="AN173" s="4"/>
      <c r="AO173" s="4"/>
      <c r="AP173" s="4"/>
      <c r="AQ173" s="4"/>
      <c r="AR173" s="4"/>
    </row>
    <row r="174" spans="1:48" s="29" customFormat="1" x14ac:dyDescent="0.3">
      <c r="A174" s="14"/>
      <c r="B174" s="158"/>
      <c r="C174" s="158"/>
      <c r="D174" s="158"/>
      <c r="E174" s="158"/>
      <c r="F174" s="122"/>
      <c r="G174" s="122"/>
      <c r="H174" s="122"/>
      <c r="I174" s="122"/>
      <c r="J174" s="122"/>
      <c r="K174" s="122"/>
      <c r="L174" s="122"/>
      <c r="M174" s="122"/>
      <c r="N174" s="122"/>
      <c r="O174" s="122"/>
      <c r="P174" s="122"/>
      <c r="Q174" s="122"/>
      <c r="R174" s="122"/>
      <c r="S174" s="122"/>
      <c r="T174" s="122"/>
      <c r="U174" s="122"/>
      <c r="V174" s="122"/>
      <c r="W174" s="122"/>
      <c r="X174" s="122"/>
      <c r="Y174" s="122"/>
      <c r="Z174" s="122"/>
      <c r="AA174" s="122"/>
      <c r="AB174" s="122"/>
      <c r="AC174" s="122"/>
      <c r="AD174" s="122"/>
      <c r="AE174" s="122"/>
      <c r="AF174" s="122"/>
      <c r="AG174" s="122"/>
      <c r="AH174" s="122"/>
      <c r="AI174" s="122"/>
      <c r="AJ174" s="122"/>
      <c r="AK174" s="122"/>
      <c r="AL174" s="121"/>
      <c r="AM174" s="4"/>
      <c r="AN174" s="4"/>
      <c r="AO174" s="4"/>
      <c r="AP174" s="4"/>
      <c r="AQ174" s="4"/>
      <c r="AR174" s="4"/>
    </row>
    <row r="175" spans="1:48" s="29" customFormat="1" x14ac:dyDescent="0.3">
      <c r="A175" s="14"/>
      <c r="B175" s="158"/>
      <c r="C175" s="158"/>
      <c r="D175" s="158"/>
      <c r="E175" s="158"/>
      <c r="F175" s="122"/>
      <c r="G175" s="122"/>
      <c r="H175" s="122"/>
      <c r="I175" s="122"/>
      <c r="J175" s="122"/>
      <c r="K175" s="122"/>
      <c r="L175" s="122"/>
      <c r="M175" s="122"/>
      <c r="N175" s="122"/>
      <c r="O175" s="122"/>
      <c r="P175" s="122"/>
      <c r="Q175" s="122"/>
      <c r="R175" s="122"/>
      <c r="S175" s="122"/>
      <c r="T175" s="122"/>
      <c r="U175" s="122"/>
      <c r="V175" s="122"/>
      <c r="W175" s="122"/>
      <c r="X175" s="122"/>
      <c r="Y175" s="122"/>
      <c r="Z175" s="122"/>
      <c r="AA175" s="122"/>
      <c r="AB175" s="122"/>
      <c r="AC175" s="122"/>
      <c r="AD175" s="122"/>
      <c r="AE175" s="122"/>
      <c r="AF175" s="122"/>
      <c r="AG175" s="122"/>
      <c r="AH175" s="122"/>
      <c r="AI175" s="122"/>
      <c r="AJ175" s="122"/>
      <c r="AK175" s="122"/>
      <c r="AL175" s="78"/>
      <c r="AM175" s="4"/>
      <c r="AN175" s="4"/>
      <c r="AO175" s="4"/>
      <c r="AP175" s="4"/>
      <c r="AQ175" s="4"/>
      <c r="AR175" s="4"/>
    </row>
    <row r="176" spans="1:48" s="29" customFormat="1" x14ac:dyDescent="0.3">
      <c r="A176" s="14"/>
      <c r="B176" s="158"/>
      <c r="C176" s="158"/>
      <c r="D176" s="158"/>
      <c r="E176" s="158"/>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23"/>
      <c r="AF176" s="116"/>
      <c r="AG176" s="124"/>
      <c r="AH176" s="116"/>
      <c r="AI176" s="116"/>
      <c r="AJ176" s="116"/>
      <c r="AK176" s="116"/>
      <c r="AL176" s="78"/>
      <c r="AM176" s="4"/>
      <c r="AN176" s="4"/>
      <c r="AO176" s="4"/>
      <c r="AP176" s="4"/>
      <c r="AQ176" s="4"/>
      <c r="AR176" s="4"/>
    </row>
    <row r="177" spans="1:43" s="29" customFormat="1" x14ac:dyDescent="0.3">
      <c r="A177" s="13"/>
      <c r="B177" s="13"/>
      <c r="C177" s="13"/>
      <c r="D177" s="13"/>
      <c r="E177" s="13"/>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78"/>
      <c r="AE177" s="78"/>
      <c r="AF177" s="78"/>
      <c r="AG177" s="78"/>
      <c r="AH177" s="78"/>
      <c r="AI177" s="78"/>
      <c r="AJ177" s="78"/>
      <c r="AK177" s="78"/>
      <c r="AL177" s="78"/>
      <c r="AM177" s="4"/>
      <c r="AN177" s="4"/>
      <c r="AO177" s="4"/>
      <c r="AP177" s="4"/>
      <c r="AQ177" s="4"/>
    </row>
    <row r="178" spans="1:43" s="29" customFormat="1" x14ac:dyDescent="0.3">
      <c r="A178" s="14"/>
      <c r="B178" s="158"/>
      <c r="C178" s="158"/>
      <c r="D178" s="158"/>
      <c r="E178" s="158"/>
      <c r="F178" s="111"/>
      <c r="G178" s="111"/>
      <c r="H178" s="111"/>
      <c r="I178" s="111"/>
      <c r="J178" s="111"/>
      <c r="K178" s="111"/>
      <c r="L178" s="111"/>
      <c r="M178" s="111"/>
      <c r="N178" s="111"/>
      <c r="O178" s="111"/>
      <c r="P178" s="111"/>
      <c r="Q178" s="111"/>
      <c r="R178" s="111"/>
      <c r="S178" s="111"/>
      <c r="T178" s="111"/>
      <c r="U178" s="111"/>
      <c r="V178" s="111"/>
      <c r="W178" s="111"/>
      <c r="X178" s="111"/>
      <c r="Y178" s="111"/>
      <c r="Z178" s="111"/>
      <c r="AA178" s="111"/>
      <c r="AB178" s="111"/>
      <c r="AC178" s="111"/>
      <c r="AD178" s="111"/>
      <c r="AE178" s="111"/>
      <c r="AF178" s="111"/>
      <c r="AG178" s="111"/>
      <c r="AH178" s="111"/>
      <c r="AI178" s="111"/>
      <c r="AJ178" s="111"/>
      <c r="AK178" s="111"/>
      <c r="AL178" s="78"/>
      <c r="AM178" s="4"/>
      <c r="AN178" s="4"/>
      <c r="AO178" s="4"/>
      <c r="AP178" s="4"/>
      <c r="AQ178" s="4"/>
    </row>
    <row r="179" spans="1:43" s="29" customFormat="1" x14ac:dyDescent="0.3">
      <c r="A179" s="12"/>
      <c r="B179" s="13"/>
      <c r="C179" s="13"/>
      <c r="D179" s="13"/>
      <c r="E179" s="13"/>
      <c r="F179" s="111"/>
      <c r="G179" s="111"/>
      <c r="H179" s="111"/>
      <c r="I179" s="111"/>
      <c r="J179" s="111"/>
      <c r="K179" s="111"/>
      <c r="L179" s="111"/>
      <c r="M179" s="111"/>
      <c r="N179" s="111"/>
      <c r="O179" s="111"/>
      <c r="P179" s="111"/>
      <c r="Q179" s="111"/>
      <c r="R179" s="111"/>
      <c r="S179" s="111"/>
      <c r="T179" s="111"/>
      <c r="U179" s="111"/>
      <c r="V179" s="111"/>
      <c r="W179" s="111"/>
      <c r="X179" s="111"/>
      <c r="Y179" s="111"/>
      <c r="Z179" s="111"/>
      <c r="AA179" s="111"/>
      <c r="AB179" s="111"/>
      <c r="AC179" s="111"/>
      <c r="AD179" s="111"/>
      <c r="AE179" s="111"/>
      <c r="AF179" s="111"/>
      <c r="AG179" s="111"/>
      <c r="AH179" s="111"/>
      <c r="AI179" s="111"/>
      <c r="AJ179" s="111"/>
      <c r="AK179" s="111"/>
      <c r="AL179" s="78"/>
      <c r="AM179" s="4"/>
      <c r="AN179" s="4"/>
      <c r="AO179" s="4"/>
      <c r="AP179" s="4"/>
      <c r="AQ179" s="4"/>
    </row>
    <row r="180" spans="1:43" s="29" customFormat="1" x14ac:dyDescent="0.3">
      <c r="A180" s="14"/>
      <c r="B180" s="158"/>
      <c r="C180" s="158"/>
      <c r="D180" s="158"/>
      <c r="E180" s="158"/>
      <c r="F180" s="122"/>
      <c r="G180" s="122"/>
      <c r="H180" s="122"/>
      <c r="I180" s="122"/>
      <c r="J180" s="122"/>
      <c r="K180" s="122"/>
      <c r="L180" s="122"/>
      <c r="M180" s="122"/>
      <c r="N180" s="122"/>
      <c r="O180" s="122"/>
      <c r="P180" s="122"/>
      <c r="Q180" s="122"/>
      <c r="R180" s="122"/>
      <c r="S180" s="122"/>
      <c r="T180" s="122"/>
      <c r="U180" s="122"/>
      <c r="V180" s="122"/>
      <c r="W180" s="122"/>
      <c r="X180" s="122"/>
      <c r="Y180" s="122"/>
      <c r="Z180" s="122"/>
      <c r="AA180" s="122"/>
      <c r="AB180" s="122"/>
      <c r="AC180" s="122"/>
      <c r="AD180" s="122"/>
      <c r="AE180" s="122"/>
      <c r="AF180" s="122"/>
      <c r="AG180" s="122"/>
      <c r="AH180" s="122"/>
      <c r="AI180" s="122"/>
      <c r="AJ180" s="122"/>
      <c r="AK180" s="122"/>
      <c r="AL180" s="78"/>
      <c r="AM180" s="4"/>
      <c r="AN180" s="4"/>
      <c r="AO180" s="4"/>
      <c r="AP180" s="4"/>
      <c r="AQ180" s="4"/>
    </row>
    <row r="181" spans="1:43" s="29" customFormat="1" x14ac:dyDescent="0.3">
      <c r="A181" s="25"/>
      <c r="B181" s="160"/>
      <c r="C181" s="160"/>
      <c r="D181" s="160"/>
      <c r="E181" s="160"/>
      <c r="F181" s="78"/>
      <c r="G181" s="78"/>
      <c r="H181" s="78"/>
      <c r="I181" s="78"/>
      <c r="J181" s="78"/>
      <c r="K181" s="78"/>
      <c r="L181" s="78"/>
      <c r="M181" s="78"/>
      <c r="N181" s="78"/>
      <c r="O181" s="78"/>
      <c r="P181" s="78"/>
      <c r="Q181" s="78"/>
      <c r="R181" s="78"/>
      <c r="S181" s="78"/>
      <c r="T181" s="78"/>
      <c r="U181" s="78"/>
      <c r="V181" s="78"/>
      <c r="W181" s="78"/>
      <c r="X181" s="78"/>
      <c r="Y181" s="78"/>
      <c r="Z181" s="78"/>
      <c r="AA181" s="78"/>
      <c r="AB181" s="78"/>
      <c r="AC181" s="78"/>
      <c r="AD181" s="78"/>
      <c r="AE181" s="78"/>
      <c r="AF181" s="78"/>
      <c r="AG181" s="78"/>
      <c r="AH181" s="78"/>
      <c r="AI181" s="78"/>
      <c r="AJ181" s="78"/>
      <c r="AK181" s="78"/>
      <c r="AL181" s="78"/>
      <c r="AM181" s="4"/>
      <c r="AN181" s="4"/>
      <c r="AO181" s="4"/>
      <c r="AP181" s="4"/>
      <c r="AQ181" s="4"/>
    </row>
    <row r="182" spans="1:43" s="29" customFormat="1" x14ac:dyDescent="0.3">
      <c r="A182" s="26"/>
      <c r="B182" s="161"/>
      <c r="C182" s="161"/>
      <c r="D182" s="161"/>
      <c r="E182" s="161"/>
      <c r="F182" s="78"/>
      <c r="G182" s="78"/>
      <c r="H182" s="78"/>
      <c r="I182" s="78"/>
      <c r="J182" s="78"/>
      <c r="K182" s="78"/>
      <c r="L182" s="78"/>
      <c r="M182" s="78"/>
      <c r="N182" s="78"/>
      <c r="O182" s="78"/>
      <c r="P182" s="78"/>
      <c r="Q182" s="78"/>
      <c r="R182" s="78"/>
      <c r="S182" s="78"/>
      <c r="T182" s="78"/>
      <c r="U182" s="78"/>
      <c r="V182" s="78"/>
      <c r="W182" s="78"/>
      <c r="X182" s="78"/>
      <c r="Y182" s="78"/>
      <c r="Z182" s="78"/>
      <c r="AA182" s="78"/>
      <c r="AB182" s="78"/>
      <c r="AC182" s="78"/>
      <c r="AD182" s="78"/>
      <c r="AE182" s="78"/>
      <c r="AF182" s="78"/>
      <c r="AG182" s="78"/>
      <c r="AH182" s="78"/>
      <c r="AI182" s="78"/>
      <c r="AJ182" s="78"/>
      <c r="AK182" s="78"/>
      <c r="AL182" s="78"/>
      <c r="AM182" s="4"/>
      <c r="AN182" s="4"/>
      <c r="AO182" s="4"/>
      <c r="AP182" s="4"/>
      <c r="AQ182" s="4"/>
    </row>
    <row r="183" spans="1:43" s="29" customFormat="1" x14ac:dyDescent="0.3">
      <c r="A183" s="4"/>
      <c r="B183" s="93"/>
      <c r="C183" s="93"/>
      <c r="D183" s="93"/>
      <c r="E183" s="93"/>
      <c r="F183" s="78"/>
      <c r="G183" s="78"/>
      <c r="H183" s="78"/>
      <c r="I183" s="78"/>
      <c r="J183" s="78"/>
      <c r="K183" s="78"/>
      <c r="L183" s="78"/>
      <c r="M183" s="78"/>
      <c r="N183" s="78"/>
      <c r="O183" s="78"/>
      <c r="P183" s="78"/>
      <c r="Q183" s="78"/>
      <c r="R183" s="78"/>
      <c r="S183" s="78"/>
      <c r="T183" s="78"/>
      <c r="U183" s="78"/>
      <c r="V183" s="78"/>
      <c r="W183" s="78"/>
      <c r="X183" s="78"/>
      <c r="Y183" s="78"/>
      <c r="Z183" s="78"/>
      <c r="AA183" s="78"/>
      <c r="AB183" s="78"/>
      <c r="AC183" s="78"/>
      <c r="AD183" s="78"/>
      <c r="AE183" s="93"/>
      <c r="AF183" s="78"/>
      <c r="AG183" s="78"/>
      <c r="AH183" s="78"/>
      <c r="AI183" s="78"/>
      <c r="AJ183" s="78"/>
      <c r="AK183" s="78"/>
      <c r="AL183" s="78"/>
      <c r="AM183" s="4"/>
      <c r="AN183" s="4"/>
      <c r="AO183" s="4"/>
      <c r="AP183" s="4"/>
      <c r="AQ183" s="4"/>
    </row>
    <row r="184" spans="1:43" s="29" customFormat="1" x14ac:dyDescent="0.3">
      <c r="A184" s="27"/>
      <c r="B184" s="93"/>
      <c r="C184" s="93"/>
      <c r="D184" s="93"/>
      <c r="E184" s="93"/>
      <c r="F184" s="78"/>
      <c r="G184" s="78"/>
      <c r="H184" s="78"/>
      <c r="I184" s="78"/>
      <c r="J184" s="78"/>
      <c r="K184" s="78"/>
      <c r="L184" s="78"/>
      <c r="M184" s="78"/>
      <c r="N184" s="78"/>
      <c r="O184" s="78"/>
      <c r="P184" s="78"/>
      <c r="Q184" s="78"/>
      <c r="R184" s="78"/>
      <c r="S184" s="78"/>
      <c r="T184" s="78"/>
      <c r="U184" s="78"/>
      <c r="V184" s="78"/>
      <c r="W184" s="78"/>
      <c r="X184" s="78"/>
      <c r="Y184" s="78"/>
      <c r="Z184" s="78"/>
      <c r="AA184" s="78"/>
      <c r="AB184" s="78"/>
      <c r="AC184" s="78"/>
      <c r="AD184" s="78"/>
      <c r="AE184" s="78"/>
      <c r="AF184" s="116"/>
      <c r="AG184" s="116"/>
      <c r="AH184" s="78"/>
      <c r="AI184" s="78"/>
      <c r="AJ184" s="78"/>
      <c r="AK184" s="78"/>
      <c r="AL184" s="78"/>
      <c r="AM184" s="4"/>
      <c r="AN184" s="4"/>
      <c r="AO184" s="4"/>
      <c r="AP184" s="4"/>
      <c r="AQ184" s="4"/>
    </row>
    <row r="185" spans="1:43" s="29" customFormat="1" x14ac:dyDescent="0.3">
      <c r="A185" s="27"/>
      <c r="B185" s="93"/>
      <c r="C185" s="93"/>
      <c r="D185" s="93"/>
      <c r="E185" s="93"/>
      <c r="F185" s="78"/>
      <c r="G185" s="78"/>
      <c r="H185" s="78"/>
      <c r="I185" s="78"/>
      <c r="J185" s="78"/>
      <c r="K185" s="78"/>
      <c r="L185" s="78"/>
      <c r="M185" s="78"/>
      <c r="N185" s="78"/>
      <c r="O185" s="78"/>
      <c r="P185" s="78"/>
      <c r="Q185" s="78"/>
      <c r="R185" s="78"/>
      <c r="S185" s="78"/>
      <c r="T185" s="78"/>
      <c r="U185" s="78"/>
      <c r="V185" s="78"/>
      <c r="W185" s="78"/>
      <c r="X185" s="78"/>
      <c r="Y185" s="78"/>
      <c r="Z185" s="78"/>
      <c r="AA185" s="78"/>
      <c r="AB185" s="78"/>
      <c r="AC185" s="78"/>
      <c r="AD185" s="78"/>
      <c r="AE185" s="78"/>
      <c r="AF185" s="116"/>
      <c r="AG185" s="116"/>
      <c r="AH185" s="78"/>
      <c r="AI185" s="78"/>
      <c r="AJ185" s="78"/>
      <c r="AK185" s="78"/>
      <c r="AL185" s="78"/>
      <c r="AM185" s="4"/>
      <c r="AN185" s="4"/>
      <c r="AO185" s="4"/>
      <c r="AP185" s="4"/>
      <c r="AQ185" s="4"/>
    </row>
    <row r="186" spans="1:43" s="29" customFormat="1" x14ac:dyDescent="0.3">
      <c r="A186" s="27"/>
      <c r="B186" s="93"/>
      <c r="C186" s="93"/>
      <c r="D186" s="93"/>
      <c r="E186" s="93"/>
      <c r="F186" s="78"/>
      <c r="G186" s="78"/>
      <c r="H186" s="78"/>
      <c r="I186" s="78"/>
      <c r="J186" s="78"/>
      <c r="K186" s="78"/>
      <c r="L186" s="78"/>
      <c r="M186" s="78"/>
      <c r="N186" s="78"/>
      <c r="O186" s="78"/>
      <c r="P186" s="78"/>
      <c r="Q186" s="78"/>
      <c r="R186" s="78"/>
      <c r="S186" s="78"/>
      <c r="T186" s="78"/>
      <c r="U186" s="78"/>
      <c r="V186" s="78"/>
      <c r="W186" s="78"/>
      <c r="X186" s="78"/>
      <c r="Y186" s="78"/>
      <c r="Z186" s="78"/>
      <c r="AA186" s="78"/>
      <c r="AB186" s="78"/>
      <c r="AC186" s="78"/>
      <c r="AD186" s="78"/>
      <c r="AE186" s="78"/>
      <c r="AF186" s="116"/>
      <c r="AG186" s="116"/>
      <c r="AH186" s="78"/>
      <c r="AI186" s="78"/>
      <c r="AJ186" s="78"/>
      <c r="AK186" s="78"/>
      <c r="AL186" s="78"/>
      <c r="AM186" s="4"/>
      <c r="AN186" s="4"/>
      <c r="AO186" s="4"/>
      <c r="AP186" s="4"/>
      <c r="AQ186" s="4"/>
    </row>
    <row r="187" spans="1:43" s="29" customFormat="1" x14ac:dyDescent="0.3">
      <c r="A187" s="27"/>
      <c r="B187" s="93"/>
      <c r="C187" s="93"/>
      <c r="D187" s="93"/>
      <c r="E187" s="93"/>
      <c r="F187" s="78"/>
      <c r="G187" s="78"/>
      <c r="H187" s="78"/>
      <c r="I187" s="78"/>
      <c r="J187" s="78"/>
      <c r="K187" s="78"/>
      <c r="L187" s="78"/>
      <c r="M187" s="78"/>
      <c r="N187" s="78"/>
      <c r="O187" s="78"/>
      <c r="P187" s="78"/>
      <c r="Q187" s="78"/>
      <c r="R187" s="78"/>
      <c r="S187" s="78"/>
      <c r="T187" s="78"/>
      <c r="U187" s="78"/>
      <c r="V187" s="78"/>
      <c r="W187" s="78"/>
      <c r="X187" s="78"/>
      <c r="Y187" s="78"/>
      <c r="Z187" s="78"/>
      <c r="AA187" s="78"/>
      <c r="AB187" s="78"/>
      <c r="AC187" s="78"/>
      <c r="AD187" s="78"/>
      <c r="AE187" s="78"/>
      <c r="AF187" s="116"/>
      <c r="AG187" s="116"/>
      <c r="AH187" s="78"/>
      <c r="AI187" s="78"/>
      <c r="AJ187" s="78"/>
      <c r="AK187" s="78"/>
      <c r="AL187" s="78"/>
      <c r="AM187" s="4"/>
      <c r="AN187" s="4"/>
      <c r="AO187" s="4"/>
      <c r="AP187" s="4"/>
      <c r="AQ187" s="4"/>
    </row>
    <row r="188" spans="1:43" s="29" customFormat="1" x14ac:dyDescent="0.3">
      <c r="A188" s="4"/>
      <c r="B188" s="93"/>
      <c r="C188" s="93"/>
      <c r="D188" s="93"/>
      <c r="E188" s="93"/>
      <c r="F188" s="78"/>
      <c r="G188" s="78"/>
      <c r="H188" s="78"/>
      <c r="I188" s="78"/>
      <c r="J188" s="78"/>
      <c r="K188" s="78"/>
      <c r="L188" s="78"/>
      <c r="M188" s="78"/>
      <c r="N188" s="78"/>
      <c r="O188" s="78"/>
      <c r="P188" s="78"/>
      <c r="Q188" s="78"/>
      <c r="R188" s="78"/>
      <c r="S188" s="78"/>
      <c r="T188" s="78"/>
      <c r="U188" s="78"/>
      <c r="V188" s="78"/>
      <c r="W188" s="78"/>
      <c r="X188" s="78"/>
      <c r="Y188" s="78"/>
      <c r="Z188" s="78"/>
      <c r="AA188" s="78"/>
      <c r="AB188" s="78"/>
      <c r="AC188" s="78"/>
      <c r="AD188" s="78"/>
      <c r="AE188" s="78"/>
      <c r="AF188" s="116"/>
      <c r="AG188" s="116"/>
      <c r="AH188" s="78"/>
      <c r="AI188" s="78"/>
      <c r="AJ188" s="78"/>
      <c r="AK188" s="78"/>
      <c r="AL188" s="78"/>
      <c r="AM188" s="4"/>
      <c r="AN188" s="4"/>
      <c r="AO188" s="4"/>
      <c r="AP188" s="4"/>
      <c r="AQ188" s="4"/>
    </row>
    <row r="189" spans="1:43" s="29" customFormat="1" x14ac:dyDescent="0.3">
      <c r="A189" s="4"/>
      <c r="B189" s="93"/>
      <c r="C189" s="93"/>
      <c r="D189" s="93"/>
      <c r="E189" s="93"/>
      <c r="F189" s="78"/>
      <c r="G189" s="78"/>
      <c r="H189" s="78"/>
      <c r="I189" s="78"/>
      <c r="J189" s="78"/>
      <c r="K189" s="78"/>
      <c r="L189" s="78"/>
      <c r="M189" s="78"/>
      <c r="N189" s="78"/>
      <c r="O189" s="78"/>
      <c r="P189" s="78"/>
      <c r="Q189" s="78"/>
      <c r="R189" s="78"/>
      <c r="S189" s="78"/>
      <c r="T189" s="78"/>
      <c r="U189" s="78"/>
      <c r="V189" s="78"/>
      <c r="W189" s="78"/>
      <c r="X189" s="78"/>
      <c r="Y189" s="78"/>
      <c r="Z189" s="78"/>
      <c r="AA189" s="78"/>
      <c r="AB189" s="78"/>
      <c r="AC189" s="78"/>
      <c r="AD189" s="78"/>
      <c r="AE189" s="78"/>
      <c r="AF189" s="116"/>
      <c r="AG189" s="116"/>
      <c r="AH189" s="78"/>
      <c r="AI189" s="78"/>
      <c r="AJ189" s="78"/>
      <c r="AK189" s="78"/>
      <c r="AL189" s="78"/>
      <c r="AM189" s="4"/>
      <c r="AN189" s="4"/>
      <c r="AO189" s="4"/>
      <c r="AP189" s="4"/>
      <c r="AQ189" s="4"/>
    </row>
    <row r="190" spans="1:43" s="29" customFormat="1" x14ac:dyDescent="0.3">
      <c r="A190" s="4"/>
      <c r="B190" s="93"/>
      <c r="C190" s="93"/>
      <c r="D190" s="93"/>
      <c r="E190" s="93"/>
      <c r="F190" s="24"/>
      <c r="G190" s="24"/>
      <c r="H190" s="24"/>
      <c r="I190" s="24"/>
      <c r="J190" s="24"/>
      <c r="K190" s="24"/>
      <c r="L190" s="24"/>
      <c r="M190" s="24"/>
      <c r="N190" s="78"/>
      <c r="O190" s="78"/>
      <c r="P190" s="78"/>
      <c r="Q190" s="78"/>
      <c r="R190" s="78"/>
      <c r="S190" s="78"/>
      <c r="T190" s="78"/>
      <c r="U190" s="78"/>
      <c r="V190" s="78"/>
      <c r="W190" s="78"/>
      <c r="X190" s="78"/>
      <c r="Y190" s="78"/>
      <c r="Z190" s="78"/>
      <c r="AA190" s="78"/>
      <c r="AB190" s="78"/>
      <c r="AC190" s="78"/>
      <c r="AD190" s="24"/>
      <c r="AE190" s="78"/>
      <c r="AF190" s="116"/>
      <c r="AG190" s="116"/>
      <c r="AH190" s="78"/>
      <c r="AI190" s="78"/>
      <c r="AJ190" s="78"/>
      <c r="AK190" s="78"/>
      <c r="AL190" s="78"/>
      <c r="AM190" s="4"/>
      <c r="AN190" s="4"/>
      <c r="AO190" s="4"/>
      <c r="AP190" s="4"/>
      <c r="AQ190" s="4"/>
    </row>
    <row r="191" spans="1:43" s="29" customFormat="1" x14ac:dyDescent="0.3">
      <c r="A191" s="4"/>
      <c r="B191" s="93"/>
      <c r="C191" s="93"/>
      <c r="D191" s="93"/>
      <c r="E191" s="93"/>
      <c r="F191" s="24"/>
      <c r="G191" s="24"/>
      <c r="H191" s="24"/>
      <c r="I191" s="24"/>
      <c r="J191" s="24"/>
      <c r="K191" s="24"/>
      <c r="L191" s="24"/>
      <c r="M191" s="24"/>
      <c r="N191" s="78"/>
      <c r="O191" s="78"/>
      <c r="P191" s="78"/>
      <c r="Q191" s="78"/>
      <c r="R191" s="78"/>
      <c r="S191" s="78"/>
      <c r="T191" s="78"/>
      <c r="U191" s="78"/>
      <c r="V191" s="78"/>
      <c r="W191" s="78"/>
      <c r="X191" s="78"/>
      <c r="Y191" s="78"/>
      <c r="Z191" s="78"/>
      <c r="AA191" s="78"/>
      <c r="AB191" s="78"/>
      <c r="AC191" s="78"/>
      <c r="AD191" s="24"/>
      <c r="AE191" s="78"/>
      <c r="AF191" s="116"/>
      <c r="AG191" s="96"/>
      <c r="AH191" s="78"/>
      <c r="AI191" s="78"/>
      <c r="AJ191" s="78"/>
      <c r="AK191" s="78"/>
      <c r="AL191" s="78"/>
      <c r="AM191" s="4"/>
      <c r="AN191" s="4"/>
      <c r="AO191" s="4"/>
      <c r="AP191" s="4"/>
      <c r="AQ191" s="4"/>
    </row>
    <row r="192" spans="1:43" s="29" customFormat="1" x14ac:dyDescent="0.3">
      <c r="A192" s="4"/>
      <c r="B192" s="93"/>
      <c r="C192" s="93"/>
      <c r="D192" s="93"/>
      <c r="E192" s="93"/>
      <c r="F192" s="24"/>
      <c r="G192" s="24"/>
      <c r="H192" s="24"/>
      <c r="I192" s="24"/>
      <c r="J192" s="24"/>
      <c r="K192" s="24"/>
      <c r="L192" s="24"/>
      <c r="M192" s="24"/>
      <c r="N192" s="78"/>
      <c r="O192" s="78"/>
      <c r="P192" s="78"/>
      <c r="Q192" s="78"/>
      <c r="R192" s="78"/>
      <c r="S192" s="78"/>
      <c r="T192" s="78"/>
      <c r="U192" s="78"/>
      <c r="V192" s="78"/>
      <c r="W192" s="78"/>
      <c r="X192" s="78"/>
      <c r="Y192" s="78"/>
      <c r="Z192" s="78"/>
      <c r="AA192" s="78"/>
      <c r="AB192" s="78"/>
      <c r="AC192" s="78"/>
      <c r="AD192" s="24"/>
      <c r="AE192" s="78"/>
      <c r="AF192" s="78"/>
      <c r="AG192" s="96"/>
      <c r="AH192" s="78"/>
      <c r="AI192" s="78"/>
      <c r="AJ192" s="78"/>
      <c r="AK192" s="78"/>
      <c r="AL192" s="78"/>
      <c r="AM192" s="4"/>
      <c r="AN192" s="4"/>
      <c r="AO192" s="4"/>
      <c r="AP192" s="4"/>
      <c r="AQ192" s="4"/>
    </row>
    <row r="193" spans="1:45" s="29" customFormat="1" x14ac:dyDescent="0.3">
      <c r="A193" s="4"/>
      <c r="B193" s="93"/>
      <c r="C193" s="93"/>
      <c r="D193" s="93"/>
      <c r="E193" s="93"/>
      <c r="F193" s="24"/>
      <c r="G193" s="24"/>
      <c r="H193" s="24"/>
      <c r="I193" s="24"/>
      <c r="J193" s="24"/>
      <c r="K193" s="24"/>
      <c r="L193" s="24"/>
      <c r="M193" s="24"/>
      <c r="N193" s="78"/>
      <c r="O193" s="78"/>
      <c r="P193" s="78"/>
      <c r="Q193" s="78"/>
      <c r="R193" s="78"/>
      <c r="S193" s="78"/>
      <c r="T193" s="78"/>
      <c r="U193" s="78"/>
      <c r="V193" s="78"/>
      <c r="W193" s="78"/>
      <c r="X193" s="78"/>
      <c r="Y193" s="78"/>
      <c r="Z193" s="78"/>
      <c r="AA193" s="78"/>
      <c r="AB193" s="78"/>
      <c r="AC193" s="78"/>
      <c r="AD193" s="24"/>
      <c r="AE193" s="78"/>
      <c r="AF193" s="78"/>
      <c r="AG193" s="78"/>
      <c r="AH193" s="78"/>
      <c r="AI193" s="78"/>
      <c r="AJ193" s="78"/>
      <c r="AK193" s="78"/>
      <c r="AL193" s="78"/>
      <c r="AM193" s="4"/>
      <c r="AN193" s="4"/>
      <c r="AO193" s="4"/>
      <c r="AP193" s="4"/>
      <c r="AQ193" s="4"/>
    </row>
    <row r="194" spans="1:45" s="29" customFormat="1" x14ac:dyDescent="0.3">
      <c r="A194" s="4"/>
      <c r="B194" s="93"/>
      <c r="C194" s="93"/>
      <c r="D194" s="93"/>
      <c r="E194" s="93"/>
      <c r="F194" s="24"/>
      <c r="G194" s="24"/>
      <c r="H194" s="24"/>
      <c r="I194" s="24"/>
      <c r="J194" s="24"/>
      <c r="K194" s="24"/>
      <c r="L194" s="24"/>
      <c r="M194" s="24"/>
      <c r="N194" s="78"/>
      <c r="O194" s="78"/>
      <c r="P194" s="78"/>
      <c r="Q194" s="78"/>
      <c r="R194" s="78"/>
      <c r="S194" s="78"/>
      <c r="T194" s="78"/>
      <c r="U194" s="78"/>
      <c r="V194" s="78"/>
      <c r="W194" s="78"/>
      <c r="X194" s="78"/>
      <c r="Y194" s="78"/>
      <c r="Z194" s="78"/>
      <c r="AA194" s="78"/>
      <c r="AB194" s="78"/>
      <c r="AC194" s="78"/>
      <c r="AD194" s="24"/>
      <c r="AE194" s="78"/>
      <c r="AF194" s="78"/>
      <c r="AG194" s="78"/>
      <c r="AH194" s="78"/>
      <c r="AI194" s="78"/>
      <c r="AJ194" s="78"/>
      <c r="AK194" s="78"/>
      <c r="AL194" s="78"/>
      <c r="AM194" s="4"/>
      <c r="AN194" s="4"/>
      <c r="AO194" s="4"/>
      <c r="AP194" s="4"/>
      <c r="AQ194" s="4"/>
    </row>
    <row r="195" spans="1:45" s="29" customFormat="1" x14ac:dyDescent="0.3">
      <c r="A195" s="4"/>
      <c r="B195" s="93"/>
      <c r="C195" s="93"/>
      <c r="D195" s="93"/>
      <c r="E195" s="93"/>
      <c r="F195" s="24"/>
      <c r="G195" s="24"/>
      <c r="H195" s="24"/>
      <c r="I195" s="24"/>
      <c r="J195" s="24"/>
      <c r="K195" s="24"/>
      <c r="L195" s="24"/>
      <c r="M195" s="24"/>
      <c r="N195" s="78"/>
      <c r="O195" s="78"/>
      <c r="P195" s="78"/>
      <c r="Q195" s="78"/>
      <c r="R195" s="78"/>
      <c r="S195" s="78"/>
      <c r="T195" s="78"/>
      <c r="U195" s="78"/>
      <c r="V195" s="78"/>
      <c r="W195" s="78"/>
      <c r="X195" s="78"/>
      <c r="Y195" s="78"/>
      <c r="Z195" s="78"/>
      <c r="AA195" s="78"/>
      <c r="AB195" s="78"/>
      <c r="AC195" s="78"/>
      <c r="AD195" s="24"/>
      <c r="AE195" s="78"/>
      <c r="AF195" s="78"/>
      <c r="AG195" s="78"/>
      <c r="AH195" s="78"/>
      <c r="AI195" s="78"/>
      <c r="AJ195" s="78"/>
      <c r="AK195" s="78"/>
      <c r="AL195" s="78"/>
      <c r="AM195" s="4"/>
      <c r="AN195" s="4"/>
      <c r="AO195" s="4"/>
      <c r="AP195" s="4"/>
      <c r="AQ195" s="4"/>
    </row>
    <row r="196" spans="1:45" s="29" customFormat="1" x14ac:dyDescent="0.3">
      <c r="A196" s="4"/>
      <c r="B196" s="93"/>
      <c r="C196" s="93"/>
      <c r="D196" s="93"/>
      <c r="E196" s="93"/>
      <c r="F196" s="24"/>
      <c r="G196" s="24"/>
      <c r="H196" s="24"/>
      <c r="I196" s="24"/>
      <c r="J196" s="24"/>
      <c r="K196" s="24"/>
      <c r="L196" s="24"/>
      <c r="M196" s="24"/>
      <c r="N196" s="78"/>
      <c r="O196" s="78"/>
      <c r="P196" s="78"/>
      <c r="Q196" s="78"/>
      <c r="R196" s="78"/>
      <c r="S196" s="78"/>
      <c r="T196" s="78"/>
      <c r="U196" s="78"/>
      <c r="V196" s="78"/>
      <c r="W196" s="78"/>
      <c r="X196" s="78"/>
      <c r="Y196" s="78"/>
      <c r="Z196" s="78"/>
      <c r="AA196" s="78"/>
      <c r="AB196" s="78"/>
      <c r="AC196" s="78"/>
      <c r="AD196" s="24"/>
      <c r="AE196" s="78"/>
      <c r="AF196" s="78"/>
      <c r="AG196" s="78"/>
      <c r="AH196" s="78"/>
      <c r="AI196" s="78"/>
      <c r="AJ196" s="78"/>
      <c r="AK196" s="78"/>
      <c r="AL196" s="78"/>
      <c r="AM196" s="4"/>
    </row>
    <row r="197" spans="1:45" s="29" customFormat="1" x14ac:dyDescent="0.3">
      <c r="A197" s="4"/>
      <c r="B197" s="93"/>
      <c r="C197" s="93"/>
      <c r="D197" s="93"/>
      <c r="E197" s="93"/>
      <c r="F197" s="24"/>
      <c r="G197" s="24"/>
      <c r="H197" s="24"/>
      <c r="I197" s="24"/>
      <c r="J197" s="24"/>
      <c r="K197" s="24"/>
      <c r="L197" s="24"/>
      <c r="M197" s="24"/>
      <c r="N197" s="78"/>
      <c r="O197" s="78"/>
      <c r="P197" s="78"/>
      <c r="Q197" s="78"/>
      <c r="R197" s="78"/>
      <c r="S197" s="78"/>
      <c r="T197" s="78"/>
      <c r="U197" s="78"/>
      <c r="V197" s="78"/>
      <c r="W197" s="78"/>
      <c r="X197" s="78"/>
      <c r="Y197" s="78"/>
      <c r="Z197" s="78"/>
      <c r="AA197" s="78"/>
      <c r="AB197" s="78"/>
      <c r="AC197" s="78"/>
      <c r="AD197" s="24"/>
      <c r="AE197" s="78"/>
      <c r="AF197" s="78"/>
      <c r="AG197" s="78"/>
      <c r="AH197" s="78"/>
      <c r="AI197" s="78"/>
      <c r="AJ197" s="78"/>
      <c r="AK197" s="78"/>
      <c r="AL197" s="78"/>
      <c r="AM197" s="4"/>
    </row>
    <row r="198" spans="1:45" s="29" customFormat="1" x14ac:dyDescent="0.3">
      <c r="A198" s="4"/>
      <c r="B198" s="93"/>
      <c r="C198" s="93"/>
      <c r="D198" s="93"/>
      <c r="E198" s="93"/>
      <c r="F198" s="24"/>
      <c r="G198" s="24"/>
      <c r="H198" s="24"/>
      <c r="I198" s="24"/>
      <c r="J198" s="24"/>
      <c r="K198" s="24"/>
      <c r="L198" s="24"/>
      <c r="M198" s="24"/>
      <c r="N198" s="78"/>
      <c r="O198" s="78"/>
      <c r="P198" s="78"/>
      <c r="Q198" s="78"/>
      <c r="R198" s="78"/>
      <c r="S198" s="78"/>
      <c r="T198" s="78"/>
      <c r="U198" s="78"/>
      <c r="V198" s="78"/>
      <c r="W198" s="78"/>
      <c r="X198" s="78"/>
      <c r="Y198" s="78"/>
      <c r="Z198" s="78"/>
      <c r="AA198" s="78"/>
      <c r="AB198" s="78"/>
      <c r="AC198" s="78"/>
      <c r="AD198" s="24"/>
      <c r="AE198" s="78"/>
      <c r="AF198" s="78"/>
      <c r="AG198" s="78"/>
      <c r="AH198" s="78"/>
      <c r="AI198" s="78"/>
      <c r="AJ198" s="78"/>
      <c r="AK198" s="78"/>
      <c r="AL198" s="78"/>
      <c r="AR198" s="4"/>
    </row>
    <row r="199" spans="1:45" s="29" customFormat="1" x14ac:dyDescent="0.3">
      <c r="A199" s="4"/>
      <c r="B199" s="93"/>
      <c r="C199" s="93"/>
      <c r="D199" s="93"/>
      <c r="E199" s="93"/>
      <c r="F199" s="31"/>
      <c r="G199" s="24"/>
      <c r="H199" s="24"/>
      <c r="I199" s="24"/>
      <c r="J199" s="24"/>
      <c r="K199" s="24"/>
      <c r="L199" s="24"/>
      <c r="M199" s="24"/>
      <c r="N199" s="78"/>
      <c r="O199" s="78"/>
      <c r="P199" s="78"/>
      <c r="Q199" s="78"/>
      <c r="R199" s="78"/>
      <c r="S199" s="78"/>
      <c r="T199" s="78"/>
      <c r="U199" s="78"/>
      <c r="V199" s="78"/>
      <c r="W199" s="78"/>
      <c r="X199" s="78"/>
      <c r="Y199" s="78"/>
      <c r="Z199" s="78"/>
      <c r="AA199" s="78"/>
      <c r="AB199" s="78"/>
      <c r="AC199" s="78"/>
      <c r="AD199" s="24"/>
      <c r="AE199" s="78"/>
      <c r="AF199" s="78"/>
      <c r="AG199" s="78"/>
      <c r="AH199" s="78"/>
      <c r="AI199" s="78"/>
      <c r="AJ199" s="78"/>
      <c r="AK199" s="78"/>
      <c r="AL199" s="121"/>
      <c r="AR199" s="4"/>
    </row>
    <row r="200" spans="1:45" s="29" customFormat="1" x14ac:dyDescent="0.3">
      <c r="A200" s="4"/>
      <c r="B200" s="93"/>
      <c r="C200" s="93"/>
      <c r="D200" s="93"/>
      <c r="E200" s="93"/>
      <c r="F200" s="24"/>
      <c r="G200" s="24"/>
      <c r="H200" s="24"/>
      <c r="I200" s="24"/>
      <c r="J200" s="24"/>
      <c r="K200" s="24"/>
      <c r="L200" s="24"/>
      <c r="M200" s="24"/>
      <c r="N200" s="78"/>
      <c r="O200" s="78"/>
      <c r="P200" s="78"/>
      <c r="Q200" s="78"/>
      <c r="R200" s="78"/>
      <c r="S200" s="78"/>
      <c r="T200" s="78"/>
      <c r="U200" s="78"/>
      <c r="V200" s="78"/>
      <c r="W200" s="78"/>
      <c r="X200" s="78"/>
      <c r="Y200" s="78"/>
      <c r="Z200" s="78"/>
      <c r="AA200" s="78"/>
      <c r="AB200" s="78"/>
      <c r="AC200" s="78"/>
      <c r="AD200" s="24"/>
      <c r="AE200" s="78"/>
      <c r="AF200" s="78"/>
      <c r="AG200" s="78"/>
      <c r="AH200" s="78"/>
      <c r="AI200" s="78"/>
      <c r="AJ200" s="78"/>
      <c r="AK200" s="78"/>
      <c r="AL200" s="121"/>
      <c r="AR200" s="4"/>
    </row>
    <row r="201" spans="1:45" s="29" customFormat="1" x14ac:dyDescent="0.3">
      <c r="A201" s="4"/>
      <c r="B201" s="93"/>
      <c r="C201" s="93"/>
      <c r="D201" s="93"/>
      <c r="E201" s="93"/>
      <c r="F201" s="24"/>
      <c r="G201" s="24"/>
      <c r="H201" s="24"/>
      <c r="I201" s="24"/>
      <c r="J201" s="24"/>
      <c r="K201" s="24"/>
      <c r="L201" s="24"/>
      <c r="M201" s="24"/>
      <c r="N201" s="78"/>
      <c r="O201" s="78"/>
      <c r="P201" s="78"/>
      <c r="Q201" s="78"/>
      <c r="R201" s="78"/>
      <c r="S201" s="78"/>
      <c r="T201" s="78"/>
      <c r="U201" s="78"/>
      <c r="V201" s="78"/>
      <c r="W201" s="78"/>
      <c r="X201" s="78"/>
      <c r="Y201" s="78"/>
      <c r="Z201" s="78"/>
      <c r="AA201" s="78"/>
      <c r="AB201" s="78"/>
      <c r="AC201" s="78"/>
      <c r="AD201" s="24"/>
      <c r="AE201" s="78"/>
      <c r="AF201" s="78"/>
      <c r="AG201" s="78"/>
      <c r="AH201" s="78"/>
      <c r="AI201" s="78"/>
      <c r="AJ201" s="78"/>
      <c r="AK201" s="78"/>
      <c r="AL201" s="121"/>
      <c r="AR201" s="4"/>
    </row>
    <row r="202" spans="1:45" s="29" customFormat="1" x14ac:dyDescent="0.3">
      <c r="A202" s="5"/>
      <c r="B202" s="162"/>
      <c r="C202" s="162"/>
      <c r="D202" s="162"/>
      <c r="E202" s="162"/>
      <c r="F202" s="32"/>
      <c r="G202" s="32"/>
      <c r="H202" s="32"/>
      <c r="I202" s="32"/>
      <c r="J202" s="32"/>
      <c r="K202" s="32"/>
      <c r="L202" s="32"/>
      <c r="M202" s="32"/>
      <c r="N202" s="78"/>
      <c r="O202" s="78"/>
      <c r="P202" s="78"/>
      <c r="Q202" s="78"/>
      <c r="R202" s="78"/>
      <c r="S202" s="78"/>
      <c r="T202" s="78"/>
      <c r="U202" s="78"/>
      <c r="V202" s="78"/>
      <c r="W202" s="78"/>
      <c r="X202" s="78"/>
      <c r="Y202" s="78"/>
      <c r="Z202" s="78"/>
      <c r="AA202" s="78"/>
      <c r="AB202" s="78"/>
      <c r="AC202" s="78"/>
      <c r="AD202" s="32"/>
      <c r="AE202" s="78"/>
      <c r="AF202" s="78"/>
      <c r="AG202" s="78"/>
      <c r="AH202" s="78"/>
      <c r="AI202" s="78"/>
      <c r="AJ202" s="78"/>
      <c r="AK202" s="78"/>
      <c r="AL202" s="121"/>
      <c r="AR202" s="4"/>
    </row>
    <row r="203" spans="1:45" s="29" customFormat="1" x14ac:dyDescent="0.3">
      <c r="A203" s="5"/>
      <c r="B203" s="162"/>
      <c r="C203" s="162"/>
      <c r="D203" s="162"/>
      <c r="E203" s="162"/>
      <c r="F203" s="32"/>
      <c r="G203" s="32"/>
      <c r="H203" s="32"/>
      <c r="I203" s="32"/>
      <c r="J203" s="32"/>
      <c r="K203" s="32"/>
      <c r="L203" s="32"/>
      <c r="M203" s="32"/>
      <c r="N203" s="78"/>
      <c r="O203" s="78"/>
      <c r="P203" s="78"/>
      <c r="Q203" s="78"/>
      <c r="R203" s="78"/>
      <c r="S203" s="78"/>
      <c r="T203" s="78"/>
      <c r="U203" s="78"/>
      <c r="V203" s="78"/>
      <c r="W203" s="78"/>
      <c r="X203" s="78"/>
      <c r="Y203" s="78"/>
      <c r="Z203" s="78"/>
      <c r="AA203" s="78"/>
      <c r="AB203" s="78"/>
      <c r="AC203" s="78"/>
      <c r="AD203" s="32"/>
      <c r="AE203" s="78"/>
      <c r="AF203" s="78"/>
      <c r="AG203" s="78"/>
      <c r="AH203" s="78"/>
      <c r="AI203" s="78"/>
      <c r="AJ203" s="78"/>
      <c r="AK203" s="78"/>
      <c r="AL203" s="121"/>
      <c r="AN203" s="4"/>
      <c r="AO203" s="4"/>
      <c r="AP203" s="4"/>
      <c r="AQ203" s="4"/>
      <c r="AR203" s="4"/>
      <c r="AS203" s="4"/>
    </row>
    <row r="204" spans="1:45" s="29" customFormat="1" x14ac:dyDescent="0.3">
      <c r="A204" s="5"/>
      <c r="B204" s="162"/>
      <c r="C204" s="162"/>
      <c r="D204" s="162"/>
      <c r="E204" s="162"/>
      <c r="F204" s="32"/>
      <c r="G204" s="32"/>
      <c r="H204" s="32"/>
      <c r="I204" s="32"/>
      <c r="J204" s="32"/>
      <c r="K204" s="32"/>
      <c r="L204" s="32"/>
      <c r="M204" s="32"/>
      <c r="N204" s="78"/>
      <c r="O204" s="78"/>
      <c r="P204" s="78"/>
      <c r="Q204" s="78"/>
      <c r="R204" s="78"/>
      <c r="S204" s="78"/>
      <c r="T204" s="78"/>
      <c r="U204" s="78"/>
      <c r="V204" s="78"/>
      <c r="W204" s="78"/>
      <c r="X204" s="78"/>
      <c r="Y204" s="78"/>
      <c r="Z204" s="78"/>
      <c r="AA204" s="78"/>
      <c r="AB204" s="78"/>
      <c r="AC204" s="78"/>
      <c r="AD204" s="32"/>
      <c r="AE204" s="78"/>
      <c r="AF204" s="78"/>
      <c r="AG204" s="78"/>
      <c r="AH204" s="78"/>
      <c r="AI204" s="78"/>
      <c r="AJ204" s="78"/>
      <c r="AK204" s="78"/>
      <c r="AL204" s="121"/>
      <c r="AN204" s="4"/>
      <c r="AO204" s="4"/>
      <c r="AP204" s="4"/>
      <c r="AQ204" s="4"/>
      <c r="AR204" s="4"/>
      <c r="AS204" s="4"/>
    </row>
    <row r="205" spans="1:45" x14ac:dyDescent="0.3">
      <c r="A205" s="5"/>
      <c r="B205" s="162"/>
      <c r="C205" s="162"/>
      <c r="D205" s="162"/>
      <c r="E205" s="162"/>
      <c r="F205" s="32"/>
      <c r="G205" s="32"/>
      <c r="H205" s="32"/>
      <c r="I205" s="32"/>
      <c r="J205" s="32"/>
      <c r="K205" s="32"/>
      <c r="L205" s="32"/>
      <c r="M205" s="32"/>
      <c r="AD205" s="32"/>
      <c r="AL205" s="121"/>
    </row>
    <row r="206" spans="1:45" x14ac:dyDescent="0.3">
      <c r="A206" s="5"/>
      <c r="B206" s="162"/>
      <c r="C206" s="162"/>
      <c r="D206" s="162"/>
      <c r="E206" s="162"/>
      <c r="F206" s="32"/>
      <c r="G206" s="32"/>
      <c r="H206" s="32"/>
      <c r="I206" s="32"/>
      <c r="J206" s="32"/>
      <c r="K206" s="32"/>
      <c r="L206" s="32"/>
      <c r="M206" s="32"/>
      <c r="AD206" s="32"/>
    </row>
    <row r="207" spans="1:45" x14ac:dyDescent="0.3">
      <c r="A207" s="5"/>
      <c r="B207" s="162"/>
      <c r="C207" s="162"/>
      <c r="D207" s="162"/>
      <c r="E207" s="162"/>
      <c r="F207" s="32"/>
      <c r="G207" s="32"/>
      <c r="H207" s="32"/>
      <c r="I207" s="32"/>
      <c r="J207" s="32"/>
      <c r="K207" s="32"/>
      <c r="L207" s="32"/>
      <c r="M207" s="32"/>
      <c r="AD207" s="32"/>
    </row>
    <row r="208" spans="1:45" x14ac:dyDescent="0.3">
      <c r="A208" s="5"/>
      <c r="B208" s="162"/>
      <c r="C208" s="162"/>
      <c r="D208" s="162"/>
      <c r="E208" s="162"/>
      <c r="F208" s="109"/>
      <c r="G208" s="109"/>
      <c r="H208" s="109"/>
      <c r="I208" s="109"/>
      <c r="J208" s="109"/>
      <c r="K208" s="109"/>
      <c r="L208" s="109"/>
      <c r="M208" s="109"/>
      <c r="AD208" s="109"/>
    </row>
    <row r="209" spans="1:39" x14ac:dyDescent="0.3">
      <c r="A209" s="5"/>
      <c r="B209" s="162"/>
      <c r="C209" s="162"/>
      <c r="D209" s="162"/>
      <c r="E209" s="162"/>
      <c r="F209" s="109"/>
      <c r="G209" s="109"/>
      <c r="H209" s="109"/>
      <c r="I209" s="109"/>
      <c r="J209" s="109"/>
      <c r="K209" s="109"/>
      <c r="L209" s="109"/>
      <c r="M209" s="109"/>
      <c r="AD209" s="109"/>
    </row>
    <row r="210" spans="1:39" x14ac:dyDescent="0.3">
      <c r="A210" s="5"/>
      <c r="B210" s="162"/>
      <c r="C210" s="162"/>
      <c r="D210" s="162"/>
      <c r="E210" s="162"/>
      <c r="F210" s="109"/>
      <c r="G210" s="109"/>
      <c r="H210" s="109"/>
      <c r="I210" s="109"/>
      <c r="J210" s="109"/>
      <c r="K210" s="109"/>
      <c r="L210" s="109"/>
      <c r="M210" s="109"/>
      <c r="AD210" s="109"/>
    </row>
    <row r="211" spans="1:39" x14ac:dyDescent="0.3">
      <c r="A211" s="5"/>
      <c r="B211" s="162"/>
      <c r="C211" s="162"/>
      <c r="D211" s="162"/>
      <c r="E211" s="162"/>
      <c r="F211" s="109"/>
      <c r="G211" s="109"/>
      <c r="H211" s="109"/>
      <c r="I211" s="109"/>
      <c r="J211" s="109"/>
      <c r="K211" s="109"/>
      <c r="L211" s="109"/>
      <c r="M211" s="109"/>
      <c r="AD211" s="109"/>
    </row>
    <row r="212" spans="1:39" x14ac:dyDescent="0.3">
      <c r="A212" s="5"/>
      <c r="B212" s="162"/>
      <c r="C212" s="162"/>
      <c r="D212" s="162"/>
      <c r="E212" s="162"/>
      <c r="F212" s="109"/>
      <c r="G212" s="109"/>
      <c r="H212" s="109"/>
      <c r="I212" s="109"/>
      <c r="J212" s="109"/>
      <c r="K212" s="109"/>
      <c r="L212" s="109"/>
      <c r="M212" s="109"/>
      <c r="AD212" s="109"/>
    </row>
    <row r="213" spans="1:39" s="29" customFormat="1" x14ac:dyDescent="0.3">
      <c r="A213" s="5"/>
      <c r="B213" s="162"/>
      <c r="C213" s="162"/>
      <c r="D213" s="162"/>
      <c r="E213" s="162"/>
      <c r="F213" s="78"/>
      <c r="G213" s="78"/>
      <c r="H213" s="78"/>
      <c r="I213" s="78"/>
      <c r="J213" s="78"/>
      <c r="K213" s="78"/>
      <c r="L213" s="78"/>
      <c r="M213" s="78"/>
      <c r="N213" s="78"/>
      <c r="O213" s="78"/>
      <c r="P213" s="78"/>
      <c r="Q213" s="78"/>
      <c r="R213" s="78"/>
      <c r="S213" s="78"/>
      <c r="T213" s="78"/>
      <c r="U213" s="78"/>
      <c r="V213" s="78"/>
      <c r="W213" s="78"/>
      <c r="X213" s="78"/>
      <c r="Y213" s="78"/>
      <c r="Z213" s="78"/>
      <c r="AA213" s="78"/>
      <c r="AB213" s="78"/>
      <c r="AC213" s="78"/>
      <c r="AD213" s="78"/>
      <c r="AE213" s="78"/>
      <c r="AF213" s="78"/>
      <c r="AG213" s="78"/>
      <c r="AH213" s="78"/>
      <c r="AI213" s="78"/>
      <c r="AJ213" s="78"/>
      <c r="AK213" s="78"/>
      <c r="AL213" s="78"/>
      <c r="AM213" s="4"/>
    </row>
    <row r="214" spans="1:39" s="29" customFormat="1" x14ac:dyDescent="0.3">
      <c r="A214" s="5"/>
      <c r="B214" s="162"/>
      <c r="C214" s="162"/>
      <c r="D214" s="162"/>
      <c r="E214" s="162"/>
      <c r="F214" s="78"/>
      <c r="G214" s="78"/>
      <c r="H214" s="78"/>
      <c r="I214" s="78"/>
      <c r="J214" s="78"/>
      <c r="K214" s="78"/>
      <c r="L214" s="78"/>
      <c r="M214" s="78"/>
      <c r="N214" s="78"/>
      <c r="O214" s="78"/>
      <c r="P214" s="78"/>
      <c r="Q214" s="78"/>
      <c r="R214" s="78"/>
      <c r="S214" s="78"/>
      <c r="T214" s="78"/>
      <c r="U214" s="78"/>
      <c r="V214" s="78"/>
      <c r="W214" s="78"/>
      <c r="X214" s="78"/>
      <c r="Y214" s="78"/>
      <c r="Z214" s="78"/>
      <c r="AA214" s="78"/>
      <c r="AB214" s="78"/>
      <c r="AC214" s="78"/>
      <c r="AD214" s="78"/>
      <c r="AE214" s="78"/>
      <c r="AF214" s="78"/>
      <c r="AG214" s="78"/>
      <c r="AH214" s="78"/>
      <c r="AI214" s="78"/>
      <c r="AJ214" s="78"/>
      <c r="AK214" s="78"/>
      <c r="AL214" s="78"/>
      <c r="AM214" s="4"/>
    </row>
    <row r="215" spans="1:39" s="29" customFormat="1" x14ac:dyDescent="0.3">
      <c r="A215" s="5"/>
      <c r="B215" s="162"/>
      <c r="C215" s="162"/>
      <c r="D215" s="162"/>
      <c r="E215" s="162"/>
      <c r="F215" s="78"/>
      <c r="G215" s="78"/>
      <c r="H215" s="78"/>
      <c r="I215" s="78"/>
      <c r="J215" s="78"/>
      <c r="K215" s="78"/>
      <c r="L215" s="78"/>
      <c r="M215" s="78"/>
      <c r="N215" s="78"/>
      <c r="O215" s="78"/>
      <c r="P215" s="78"/>
      <c r="Q215" s="78"/>
      <c r="R215" s="78"/>
      <c r="S215" s="78"/>
      <c r="T215" s="78"/>
      <c r="U215" s="78"/>
      <c r="V215" s="78"/>
      <c r="W215" s="78"/>
      <c r="X215" s="78"/>
      <c r="Y215" s="78"/>
      <c r="Z215" s="78"/>
      <c r="AA215" s="78"/>
      <c r="AB215" s="78"/>
      <c r="AC215" s="78"/>
      <c r="AD215" s="78"/>
      <c r="AE215" s="78"/>
      <c r="AF215" s="78"/>
      <c r="AG215" s="78"/>
      <c r="AH215" s="78"/>
      <c r="AI215" s="78"/>
      <c r="AJ215" s="78"/>
      <c r="AK215" s="78"/>
      <c r="AL215" s="78"/>
    </row>
    <row r="216" spans="1:39" s="29" customFormat="1" x14ac:dyDescent="0.3">
      <c r="A216" s="5"/>
      <c r="B216" s="162"/>
      <c r="C216" s="162"/>
      <c r="D216" s="162"/>
      <c r="E216" s="162"/>
      <c r="F216" s="125"/>
      <c r="G216" s="125"/>
      <c r="H216" s="125"/>
      <c r="I216" s="125"/>
      <c r="J216" s="125"/>
      <c r="K216" s="125"/>
      <c r="L216" s="125"/>
      <c r="M216" s="125"/>
      <c r="N216" s="125"/>
      <c r="O216" s="125"/>
      <c r="P216" s="125"/>
      <c r="Q216" s="125"/>
      <c r="R216" s="125"/>
      <c r="S216" s="125"/>
      <c r="T216" s="125"/>
      <c r="U216" s="125"/>
      <c r="V216" s="125"/>
      <c r="W216" s="125"/>
      <c r="X216" s="125"/>
      <c r="Y216" s="125"/>
      <c r="Z216" s="125"/>
      <c r="AA216" s="125"/>
      <c r="AB216" s="125"/>
      <c r="AC216" s="125"/>
      <c r="AD216" s="125"/>
      <c r="AE216" s="125"/>
      <c r="AF216" s="125"/>
      <c r="AG216" s="125"/>
      <c r="AH216" s="125"/>
      <c r="AI216" s="125"/>
      <c r="AJ216" s="125"/>
      <c r="AK216" s="125"/>
      <c r="AL216" s="121"/>
    </row>
    <row r="217" spans="1:39" s="29" customFormat="1" x14ac:dyDescent="0.3">
      <c r="A217" s="5"/>
      <c r="B217" s="162"/>
      <c r="C217" s="162"/>
      <c r="D217" s="162"/>
      <c r="E217" s="162"/>
      <c r="F217" s="125"/>
      <c r="G217" s="125"/>
      <c r="H217" s="125"/>
      <c r="I217" s="125"/>
      <c r="J217" s="125"/>
      <c r="K217" s="125"/>
      <c r="L217" s="125"/>
      <c r="M217" s="125"/>
      <c r="N217" s="125"/>
      <c r="O217" s="125"/>
      <c r="P217" s="125"/>
      <c r="Q217" s="125"/>
      <c r="R217" s="125"/>
      <c r="S217" s="125"/>
      <c r="T217" s="125"/>
      <c r="U217" s="125"/>
      <c r="V217" s="125"/>
      <c r="W217" s="125"/>
      <c r="X217" s="125"/>
      <c r="Y217" s="125"/>
      <c r="Z217" s="125"/>
      <c r="AA217" s="125"/>
      <c r="AB217" s="125"/>
      <c r="AC217" s="125"/>
      <c r="AD217" s="125"/>
      <c r="AE217" s="125"/>
      <c r="AF217" s="125"/>
      <c r="AG217" s="125"/>
      <c r="AH217" s="125"/>
      <c r="AI217" s="125"/>
      <c r="AJ217" s="125"/>
      <c r="AK217" s="125"/>
      <c r="AL217" s="121"/>
    </row>
    <row r="218" spans="1:39" s="29" customFormat="1" x14ac:dyDescent="0.3">
      <c r="A218" s="5"/>
      <c r="B218" s="162"/>
      <c r="C218" s="162"/>
      <c r="D218" s="162"/>
      <c r="E218" s="162"/>
      <c r="F218" s="125"/>
      <c r="G218" s="125"/>
      <c r="H218" s="125"/>
      <c r="I218" s="125"/>
      <c r="J218" s="125"/>
      <c r="K218" s="125"/>
      <c r="L218" s="125"/>
      <c r="M218" s="125"/>
      <c r="N218" s="125"/>
      <c r="O218" s="125"/>
      <c r="P218" s="125"/>
      <c r="Q218" s="125"/>
      <c r="R218" s="125"/>
      <c r="S218" s="125"/>
      <c r="T218" s="125"/>
      <c r="U218" s="125"/>
      <c r="V218" s="125"/>
      <c r="W218" s="125"/>
      <c r="X218" s="125"/>
      <c r="Y218" s="125"/>
      <c r="Z218" s="125"/>
      <c r="AA218" s="125"/>
      <c r="AB218" s="125"/>
      <c r="AC218" s="125"/>
      <c r="AD218" s="125"/>
      <c r="AE218" s="125"/>
      <c r="AF218" s="125"/>
      <c r="AG218" s="125"/>
      <c r="AH218" s="125"/>
      <c r="AI218" s="125"/>
      <c r="AJ218" s="125"/>
      <c r="AK218" s="125"/>
      <c r="AL218" s="121"/>
    </row>
    <row r="219" spans="1:39" s="29" customFormat="1" x14ac:dyDescent="0.3">
      <c r="A219" s="5"/>
      <c r="B219" s="162"/>
      <c r="C219" s="162"/>
      <c r="D219" s="162"/>
      <c r="E219" s="162"/>
      <c r="F219" s="125"/>
      <c r="G219" s="125"/>
      <c r="H219" s="125"/>
      <c r="I219" s="125"/>
      <c r="J219" s="125"/>
      <c r="K219" s="125"/>
      <c r="L219" s="125"/>
      <c r="M219" s="125"/>
      <c r="N219" s="125"/>
      <c r="O219" s="125"/>
      <c r="P219" s="125"/>
      <c r="Q219" s="125"/>
      <c r="R219" s="125"/>
      <c r="S219" s="125"/>
      <c r="T219" s="125"/>
      <c r="U219" s="125"/>
      <c r="V219" s="125"/>
      <c r="W219" s="125"/>
      <c r="X219" s="125"/>
      <c r="Y219" s="125"/>
      <c r="Z219" s="125"/>
      <c r="AA219" s="125"/>
      <c r="AB219" s="125"/>
      <c r="AC219" s="125"/>
      <c r="AD219" s="125"/>
      <c r="AE219" s="125"/>
      <c r="AF219" s="125"/>
      <c r="AG219" s="125"/>
      <c r="AH219" s="125"/>
      <c r="AI219" s="125"/>
      <c r="AJ219" s="125"/>
      <c r="AK219" s="125"/>
      <c r="AL219" s="121"/>
    </row>
    <row r="220" spans="1:39" s="29" customFormat="1" x14ac:dyDescent="0.3">
      <c r="A220" s="5"/>
      <c r="B220" s="162"/>
      <c r="C220" s="162"/>
      <c r="D220" s="162"/>
      <c r="E220" s="162"/>
      <c r="F220" s="125"/>
      <c r="G220" s="125"/>
      <c r="H220" s="125"/>
      <c r="I220" s="125"/>
      <c r="J220" s="125"/>
      <c r="K220" s="125"/>
      <c r="L220" s="125"/>
      <c r="M220" s="125"/>
      <c r="N220" s="125"/>
      <c r="O220" s="125"/>
      <c r="P220" s="125"/>
      <c r="Q220" s="125"/>
      <c r="R220" s="125"/>
      <c r="S220" s="125"/>
      <c r="T220" s="125"/>
      <c r="U220" s="125"/>
      <c r="V220" s="125"/>
      <c r="W220" s="125"/>
      <c r="X220" s="125"/>
      <c r="Y220" s="125"/>
      <c r="Z220" s="125"/>
      <c r="AA220" s="125"/>
      <c r="AB220" s="125"/>
      <c r="AC220" s="125"/>
      <c r="AD220" s="125"/>
      <c r="AE220" s="125"/>
      <c r="AF220" s="125"/>
      <c r="AG220" s="125"/>
      <c r="AH220" s="125"/>
      <c r="AI220" s="125"/>
      <c r="AJ220" s="125"/>
      <c r="AK220" s="125"/>
      <c r="AL220" s="121"/>
    </row>
    <row r="221" spans="1:39" s="29" customFormat="1" x14ac:dyDescent="0.3">
      <c r="A221" s="5"/>
      <c r="B221" s="162"/>
      <c r="C221" s="162"/>
      <c r="D221" s="162"/>
      <c r="E221" s="162"/>
      <c r="F221" s="125"/>
      <c r="G221" s="125"/>
      <c r="H221" s="125"/>
      <c r="I221" s="125"/>
      <c r="J221" s="125"/>
      <c r="K221" s="125"/>
      <c r="L221" s="125"/>
      <c r="M221" s="125"/>
      <c r="N221" s="125"/>
      <c r="O221" s="125"/>
      <c r="P221" s="125"/>
      <c r="Q221" s="125"/>
      <c r="R221" s="125"/>
      <c r="S221" s="125"/>
      <c r="T221" s="125"/>
      <c r="U221" s="125"/>
      <c r="V221" s="125"/>
      <c r="W221" s="125"/>
      <c r="X221" s="125"/>
      <c r="Y221" s="125"/>
      <c r="Z221" s="125"/>
      <c r="AA221" s="125"/>
      <c r="AB221" s="125"/>
      <c r="AC221" s="125"/>
      <c r="AD221" s="125"/>
      <c r="AE221" s="125"/>
      <c r="AF221" s="125"/>
      <c r="AG221" s="125"/>
      <c r="AH221" s="125"/>
      <c r="AI221" s="125"/>
      <c r="AJ221" s="125"/>
      <c r="AK221" s="125"/>
      <c r="AL221" s="121"/>
    </row>
    <row r="222" spans="1:39" s="29" customFormat="1" x14ac:dyDescent="0.3">
      <c r="A222" s="5"/>
      <c r="B222" s="162"/>
      <c r="C222" s="162"/>
      <c r="D222" s="162"/>
      <c r="E222" s="162"/>
      <c r="F222" s="125"/>
      <c r="G222" s="125"/>
      <c r="H222" s="125"/>
      <c r="I222" s="125"/>
      <c r="J222" s="125"/>
      <c r="K222" s="125"/>
      <c r="L222" s="125"/>
      <c r="M222" s="125"/>
      <c r="N222" s="125"/>
      <c r="O222" s="125"/>
      <c r="P222" s="125"/>
      <c r="Q222" s="125"/>
      <c r="R222" s="125"/>
      <c r="S222" s="125"/>
      <c r="T222" s="125"/>
      <c r="U222" s="125"/>
      <c r="V222" s="125"/>
      <c r="W222" s="125"/>
      <c r="X222" s="125"/>
      <c r="Y222" s="125"/>
      <c r="Z222" s="125"/>
      <c r="AA222" s="125"/>
      <c r="AB222" s="125"/>
      <c r="AC222" s="125"/>
      <c r="AD222" s="125"/>
      <c r="AE222" s="125"/>
      <c r="AF222" s="125"/>
      <c r="AG222" s="125"/>
      <c r="AH222" s="125"/>
      <c r="AI222" s="125"/>
      <c r="AJ222" s="125"/>
      <c r="AK222" s="125"/>
      <c r="AL222" s="121"/>
    </row>
    <row r="223" spans="1:39" s="29" customFormat="1" x14ac:dyDescent="0.3">
      <c r="A223" s="4"/>
      <c r="B223" s="93"/>
      <c r="C223" s="93"/>
      <c r="D223" s="93"/>
      <c r="E223" s="93"/>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78"/>
      <c r="AH223" s="78"/>
      <c r="AI223" s="78"/>
      <c r="AJ223" s="78"/>
      <c r="AK223" s="78"/>
      <c r="AL223" s="121"/>
    </row>
    <row r="224" spans="1:39" s="29" customFormat="1" x14ac:dyDescent="0.3">
      <c r="A224" s="4"/>
      <c r="B224" s="93"/>
      <c r="C224" s="93"/>
      <c r="D224" s="93"/>
      <c r="E224" s="93"/>
      <c r="F224" s="78"/>
      <c r="G224" s="78"/>
      <c r="H224" s="78"/>
      <c r="I224" s="78"/>
      <c r="J224" s="78"/>
      <c r="K224" s="78"/>
      <c r="L224" s="78"/>
      <c r="M224" s="78"/>
      <c r="N224" s="78"/>
      <c r="O224" s="78"/>
      <c r="P224" s="78"/>
      <c r="Q224" s="78"/>
      <c r="R224" s="78"/>
      <c r="S224" s="78"/>
      <c r="T224" s="78"/>
      <c r="U224" s="78"/>
      <c r="V224" s="78"/>
      <c r="W224" s="78"/>
      <c r="X224" s="78"/>
      <c r="Y224" s="78"/>
      <c r="Z224" s="78"/>
      <c r="AA224" s="78"/>
      <c r="AB224" s="78"/>
      <c r="AC224" s="78"/>
      <c r="AD224" s="78"/>
      <c r="AE224" s="78"/>
      <c r="AF224" s="78"/>
      <c r="AG224" s="78"/>
      <c r="AH224" s="78"/>
      <c r="AI224" s="78"/>
      <c r="AJ224" s="78"/>
      <c r="AK224" s="78"/>
      <c r="AL224" s="121"/>
    </row>
    <row r="225" spans="1:38" s="29" customFormat="1" x14ac:dyDescent="0.3">
      <c r="A225" s="4"/>
      <c r="B225" s="93"/>
      <c r="C225" s="93"/>
      <c r="D225" s="93"/>
      <c r="E225" s="93"/>
      <c r="F225" s="78"/>
      <c r="G225" s="78"/>
      <c r="H225" s="78"/>
      <c r="I225" s="78"/>
      <c r="J225" s="78"/>
      <c r="K225" s="78"/>
      <c r="L225" s="78"/>
      <c r="M225" s="78"/>
      <c r="N225" s="78"/>
      <c r="O225" s="78"/>
      <c r="P225" s="78"/>
      <c r="Q225" s="78"/>
      <c r="R225" s="78"/>
      <c r="S225" s="78"/>
      <c r="T225" s="78"/>
      <c r="U225" s="78"/>
      <c r="V225" s="78"/>
      <c r="W225" s="78"/>
      <c r="X225" s="78"/>
      <c r="Y225" s="78"/>
      <c r="Z225" s="78"/>
      <c r="AA225" s="78"/>
      <c r="AB225" s="78"/>
      <c r="AC225" s="78"/>
      <c r="AD225" s="78"/>
      <c r="AE225" s="78"/>
      <c r="AF225" s="78"/>
      <c r="AG225" s="78"/>
      <c r="AH225" s="78"/>
      <c r="AI225" s="78"/>
      <c r="AJ225" s="78"/>
      <c r="AK225" s="78"/>
      <c r="AL225" s="121"/>
    </row>
    <row r="226" spans="1:38" s="29" customFormat="1" x14ac:dyDescent="0.3">
      <c r="A226" s="4"/>
      <c r="B226" s="93"/>
      <c r="C226" s="93"/>
      <c r="D226" s="93"/>
      <c r="E226" s="93"/>
      <c r="F226" s="78"/>
      <c r="G226" s="78"/>
      <c r="H226" s="78"/>
      <c r="I226" s="78"/>
      <c r="J226" s="78"/>
      <c r="K226" s="78"/>
      <c r="L226" s="78"/>
      <c r="M226" s="78"/>
      <c r="N226" s="78"/>
      <c r="O226" s="78"/>
      <c r="P226" s="78"/>
      <c r="Q226" s="78"/>
      <c r="R226" s="78"/>
      <c r="S226" s="78"/>
      <c r="T226" s="78"/>
      <c r="U226" s="78"/>
      <c r="V226" s="78"/>
      <c r="W226" s="78"/>
      <c r="X226" s="78"/>
      <c r="Y226" s="78"/>
      <c r="Z226" s="78"/>
      <c r="AA226" s="78"/>
      <c r="AB226" s="78"/>
      <c r="AC226" s="78"/>
      <c r="AD226" s="78"/>
      <c r="AE226" s="78"/>
      <c r="AF226" s="78"/>
      <c r="AG226" s="78"/>
      <c r="AH226" s="78"/>
      <c r="AI226" s="78"/>
      <c r="AJ226" s="78"/>
      <c r="AK226" s="78"/>
      <c r="AL226" s="121"/>
    </row>
    <row r="227" spans="1:38" s="29" customFormat="1" x14ac:dyDescent="0.3">
      <c r="A227" s="4"/>
      <c r="B227" s="93"/>
      <c r="C227" s="93"/>
      <c r="D227" s="93"/>
      <c r="E227" s="93"/>
      <c r="F227" s="78"/>
      <c r="G227" s="78"/>
      <c r="H227" s="78"/>
      <c r="I227" s="78"/>
      <c r="J227" s="78"/>
      <c r="K227" s="78"/>
      <c r="L227" s="78"/>
      <c r="M227" s="78"/>
      <c r="N227" s="78"/>
      <c r="O227" s="78"/>
      <c r="P227" s="78"/>
      <c r="Q227" s="78"/>
      <c r="R227" s="78"/>
      <c r="S227" s="78"/>
      <c r="T227" s="78"/>
      <c r="U227" s="78"/>
      <c r="V227" s="78"/>
      <c r="W227" s="78"/>
      <c r="X227" s="78"/>
      <c r="Y227" s="78"/>
      <c r="Z227" s="78"/>
      <c r="AA227" s="78"/>
      <c r="AB227" s="78"/>
      <c r="AC227" s="78"/>
      <c r="AD227" s="78"/>
      <c r="AE227" s="78"/>
      <c r="AF227" s="78"/>
      <c r="AG227" s="78"/>
      <c r="AH227" s="78"/>
      <c r="AI227" s="78"/>
      <c r="AJ227" s="78"/>
      <c r="AK227" s="78"/>
      <c r="AL227" s="121"/>
    </row>
    <row r="228" spans="1:38" s="29" customFormat="1" x14ac:dyDescent="0.3">
      <c r="A228" s="4"/>
      <c r="B228" s="93"/>
      <c r="C228" s="93"/>
      <c r="D228" s="93"/>
      <c r="E228" s="93"/>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8"/>
      <c r="AL228" s="121"/>
    </row>
    <row r="229" spans="1:38" s="29" customFormat="1" x14ac:dyDescent="0.3">
      <c r="A229" s="4"/>
      <c r="B229" s="93"/>
      <c r="C229" s="93"/>
      <c r="D229" s="93"/>
      <c r="E229" s="93"/>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8"/>
      <c r="AL229" s="121"/>
    </row>
    <row r="230" spans="1:38" s="29" customFormat="1" x14ac:dyDescent="0.3">
      <c r="A230" s="4"/>
      <c r="B230" s="93"/>
      <c r="C230" s="93"/>
      <c r="D230" s="93"/>
      <c r="E230" s="93"/>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8"/>
      <c r="AL230" s="121"/>
    </row>
    <row r="231" spans="1:38" s="29" customFormat="1" x14ac:dyDescent="0.3">
      <c r="A231" s="4"/>
      <c r="B231" s="93"/>
      <c r="C231" s="93"/>
      <c r="D231" s="93"/>
      <c r="E231" s="93"/>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8"/>
      <c r="AL231" s="121"/>
    </row>
    <row r="232" spans="1:38" s="29" customFormat="1" x14ac:dyDescent="0.3">
      <c r="A232" s="4"/>
      <c r="B232" s="93"/>
      <c r="C232" s="93"/>
      <c r="D232" s="93"/>
      <c r="E232" s="93"/>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8"/>
      <c r="AL232" s="121"/>
    </row>
    <row r="233" spans="1:38" s="29" customFormat="1" x14ac:dyDescent="0.3">
      <c r="A233" s="5"/>
      <c r="B233" s="162"/>
      <c r="C233" s="162"/>
      <c r="D233" s="162"/>
      <c r="E233" s="162"/>
      <c r="F233" s="93"/>
      <c r="G233" s="93"/>
      <c r="H233" s="93"/>
      <c r="I233" s="93"/>
      <c r="J233" s="93"/>
      <c r="K233" s="93"/>
      <c r="L233" s="93"/>
      <c r="M233" s="93"/>
      <c r="N233" s="125"/>
      <c r="O233" s="125"/>
      <c r="P233" s="125"/>
      <c r="Q233" s="125"/>
      <c r="R233" s="125"/>
      <c r="S233" s="125"/>
      <c r="T233" s="125"/>
      <c r="U233" s="125"/>
      <c r="V233" s="125"/>
      <c r="W233" s="125"/>
      <c r="X233" s="125"/>
      <c r="Y233" s="125"/>
      <c r="Z233" s="125"/>
      <c r="AA233" s="125"/>
      <c r="AB233" s="125"/>
      <c r="AC233" s="125"/>
      <c r="AD233" s="93"/>
      <c r="AE233" s="125"/>
      <c r="AF233" s="125"/>
      <c r="AG233" s="125"/>
      <c r="AH233" s="125"/>
      <c r="AI233" s="125"/>
      <c r="AJ233" s="125"/>
      <c r="AK233" s="125"/>
      <c r="AL233" s="121"/>
    </row>
    <row r="234" spans="1:38" s="29" customFormat="1" x14ac:dyDescent="0.3">
      <c r="A234" s="5"/>
      <c r="B234" s="162"/>
      <c r="C234" s="162"/>
      <c r="D234" s="162"/>
      <c r="E234" s="162"/>
      <c r="F234" s="33"/>
      <c r="G234" s="34"/>
      <c r="H234" s="36"/>
      <c r="I234" s="36"/>
      <c r="J234" s="36"/>
      <c r="K234" s="36"/>
      <c r="L234" s="35"/>
      <c r="M234" s="35"/>
      <c r="N234" s="125"/>
      <c r="O234" s="125"/>
      <c r="P234" s="125"/>
      <c r="Q234" s="125"/>
      <c r="R234" s="125"/>
      <c r="S234" s="125"/>
      <c r="T234" s="125"/>
      <c r="U234" s="125"/>
      <c r="V234" s="125"/>
      <c r="W234" s="125"/>
      <c r="X234" s="125"/>
      <c r="Y234" s="125"/>
      <c r="Z234" s="125"/>
      <c r="AA234" s="125"/>
      <c r="AB234" s="125"/>
      <c r="AC234" s="125"/>
      <c r="AD234" s="36"/>
      <c r="AE234" s="125"/>
      <c r="AF234" s="125"/>
      <c r="AG234" s="125"/>
      <c r="AH234" s="125"/>
      <c r="AI234" s="125"/>
      <c r="AJ234" s="125"/>
      <c r="AK234" s="125"/>
      <c r="AL234" s="121"/>
    </row>
    <row r="235" spans="1:38" s="29" customFormat="1" x14ac:dyDescent="0.3">
      <c r="A235" s="5"/>
      <c r="B235" s="162"/>
      <c r="C235" s="162"/>
      <c r="D235" s="162"/>
      <c r="E235" s="162"/>
      <c r="F235" s="33"/>
      <c r="G235" s="34"/>
      <c r="H235" s="36"/>
      <c r="I235" s="36"/>
      <c r="J235" s="36"/>
      <c r="K235" s="36"/>
      <c r="L235" s="35"/>
      <c r="M235" s="35"/>
      <c r="N235" s="125"/>
      <c r="O235" s="125"/>
      <c r="P235" s="125"/>
      <c r="Q235" s="125"/>
      <c r="R235" s="125"/>
      <c r="S235" s="125"/>
      <c r="T235" s="125"/>
      <c r="U235" s="125"/>
      <c r="V235" s="125"/>
      <c r="W235" s="125"/>
      <c r="X235" s="125"/>
      <c r="Y235" s="125"/>
      <c r="Z235" s="125"/>
      <c r="AA235" s="125"/>
      <c r="AB235" s="125"/>
      <c r="AC235" s="125"/>
      <c r="AD235" s="36"/>
      <c r="AE235" s="125"/>
      <c r="AF235" s="125"/>
      <c r="AG235" s="125"/>
      <c r="AH235" s="125"/>
      <c r="AI235" s="125"/>
      <c r="AJ235" s="125"/>
      <c r="AK235" s="125"/>
      <c r="AL235" s="121"/>
    </row>
    <row r="236" spans="1:38" s="29" customFormat="1" x14ac:dyDescent="0.3">
      <c r="A236" s="5"/>
      <c r="B236" s="162"/>
      <c r="C236" s="162"/>
      <c r="D236" s="162"/>
      <c r="E236" s="162"/>
      <c r="F236" s="33"/>
      <c r="G236" s="34"/>
      <c r="H236" s="36"/>
      <c r="I236" s="36"/>
      <c r="J236" s="36"/>
      <c r="K236" s="36"/>
      <c r="L236" s="35"/>
      <c r="M236" s="35"/>
      <c r="N236" s="125"/>
      <c r="O236" s="125"/>
      <c r="P236" s="125"/>
      <c r="Q236" s="125"/>
      <c r="R236" s="125"/>
      <c r="S236" s="125"/>
      <c r="T236" s="125"/>
      <c r="U236" s="125"/>
      <c r="V236" s="125"/>
      <c r="W236" s="125"/>
      <c r="X236" s="125"/>
      <c r="Y236" s="125"/>
      <c r="Z236" s="125"/>
      <c r="AA236" s="125"/>
      <c r="AB236" s="125"/>
      <c r="AC236" s="125"/>
      <c r="AD236" s="36"/>
      <c r="AE236" s="125"/>
      <c r="AF236" s="125"/>
      <c r="AG236" s="125"/>
      <c r="AH236" s="125"/>
      <c r="AI236" s="125"/>
      <c r="AJ236" s="125"/>
      <c r="AK236" s="125"/>
      <c r="AL236" s="121"/>
    </row>
    <row r="237" spans="1:38" s="29" customFormat="1" x14ac:dyDescent="0.3">
      <c r="A237" s="5"/>
      <c r="B237" s="162"/>
      <c r="C237" s="162"/>
      <c r="D237" s="162"/>
      <c r="E237" s="162"/>
      <c r="F237" s="33"/>
      <c r="G237" s="34"/>
      <c r="H237" s="36"/>
      <c r="I237" s="36"/>
      <c r="J237" s="36"/>
      <c r="K237" s="36"/>
      <c r="L237" s="35"/>
      <c r="M237" s="35"/>
      <c r="N237" s="125"/>
      <c r="O237" s="125"/>
      <c r="P237" s="125"/>
      <c r="Q237" s="125"/>
      <c r="R237" s="125"/>
      <c r="S237" s="125"/>
      <c r="T237" s="125"/>
      <c r="U237" s="125"/>
      <c r="V237" s="125"/>
      <c r="W237" s="125"/>
      <c r="X237" s="125"/>
      <c r="Y237" s="125"/>
      <c r="Z237" s="125"/>
      <c r="AA237" s="125"/>
      <c r="AB237" s="125"/>
      <c r="AC237" s="125"/>
      <c r="AD237" s="36"/>
      <c r="AE237" s="125"/>
      <c r="AF237" s="125"/>
      <c r="AG237" s="125"/>
      <c r="AH237" s="125"/>
      <c r="AI237" s="125"/>
      <c r="AJ237" s="125"/>
      <c r="AK237" s="125"/>
      <c r="AL237" s="121"/>
    </row>
    <row r="238" spans="1:38" s="29" customFormat="1" x14ac:dyDescent="0.3">
      <c r="A238" s="5"/>
      <c r="B238" s="162"/>
      <c r="C238" s="162"/>
      <c r="D238" s="162"/>
      <c r="E238" s="162"/>
      <c r="F238" s="33"/>
      <c r="G238" s="34"/>
      <c r="H238" s="36"/>
      <c r="I238" s="36"/>
      <c r="J238" s="36"/>
      <c r="K238" s="36"/>
      <c r="L238" s="35"/>
      <c r="M238" s="35"/>
      <c r="N238" s="125"/>
      <c r="O238" s="125"/>
      <c r="P238" s="125"/>
      <c r="Q238" s="125"/>
      <c r="R238" s="125"/>
      <c r="S238" s="125"/>
      <c r="T238" s="125"/>
      <c r="U238" s="125"/>
      <c r="V238" s="125"/>
      <c r="W238" s="125"/>
      <c r="X238" s="125"/>
      <c r="Y238" s="125"/>
      <c r="Z238" s="125"/>
      <c r="AA238" s="125"/>
      <c r="AB238" s="125"/>
      <c r="AC238" s="125"/>
      <c r="AD238" s="36"/>
      <c r="AE238" s="125"/>
      <c r="AF238" s="125"/>
      <c r="AG238" s="125"/>
      <c r="AH238" s="125"/>
      <c r="AI238" s="125"/>
      <c r="AJ238" s="125"/>
      <c r="AK238" s="125"/>
      <c r="AL238" s="121"/>
    </row>
    <row r="239" spans="1:38" s="29" customFormat="1" x14ac:dyDescent="0.3">
      <c r="A239" s="5"/>
      <c r="B239" s="162"/>
      <c r="C239" s="162"/>
      <c r="D239" s="162"/>
      <c r="E239" s="162"/>
      <c r="F239" s="33"/>
      <c r="G239" s="34"/>
      <c r="H239" s="36"/>
      <c r="I239" s="36"/>
      <c r="J239" s="36"/>
      <c r="K239" s="36"/>
      <c r="L239" s="35"/>
      <c r="M239" s="35"/>
      <c r="N239" s="125"/>
      <c r="O239" s="125"/>
      <c r="P239" s="125"/>
      <c r="Q239" s="125"/>
      <c r="R239" s="125"/>
      <c r="S239" s="125"/>
      <c r="T239" s="125"/>
      <c r="U239" s="125"/>
      <c r="V239" s="125"/>
      <c r="W239" s="125"/>
      <c r="X239" s="125"/>
      <c r="Y239" s="125"/>
      <c r="Z239" s="125"/>
      <c r="AA239" s="125"/>
      <c r="AB239" s="125"/>
      <c r="AC239" s="125"/>
      <c r="AD239" s="36"/>
      <c r="AE239" s="125"/>
      <c r="AF239" s="125"/>
      <c r="AG239" s="125"/>
      <c r="AH239" s="125"/>
      <c r="AI239" s="125"/>
      <c r="AJ239" s="125"/>
      <c r="AK239" s="125"/>
      <c r="AL239" s="121"/>
    </row>
    <row r="240" spans="1:38" s="29" customFormat="1" x14ac:dyDescent="0.3">
      <c r="A240" s="5"/>
      <c r="B240" s="162"/>
      <c r="C240" s="162"/>
      <c r="D240" s="162"/>
      <c r="E240" s="162"/>
      <c r="F240" s="33"/>
      <c r="G240" s="34"/>
      <c r="H240" s="36"/>
      <c r="I240" s="36"/>
      <c r="J240" s="36"/>
      <c r="K240" s="36"/>
      <c r="L240" s="35"/>
      <c r="M240" s="35"/>
      <c r="N240" s="125"/>
      <c r="O240" s="125"/>
      <c r="P240" s="125"/>
      <c r="Q240" s="125"/>
      <c r="R240" s="125"/>
      <c r="S240" s="125"/>
      <c r="T240" s="125"/>
      <c r="U240" s="125"/>
      <c r="V240" s="125"/>
      <c r="W240" s="125"/>
      <c r="X240" s="125"/>
      <c r="Y240" s="125"/>
      <c r="Z240" s="125"/>
      <c r="AA240" s="125"/>
      <c r="AB240" s="125"/>
      <c r="AC240" s="125"/>
      <c r="AD240" s="36"/>
      <c r="AE240" s="125"/>
      <c r="AF240" s="125"/>
      <c r="AG240" s="125"/>
      <c r="AH240" s="125"/>
      <c r="AI240" s="125"/>
      <c r="AJ240" s="125"/>
      <c r="AK240" s="125"/>
      <c r="AL240" s="121"/>
    </row>
    <row r="241" spans="1:75" s="29" customFormat="1" x14ac:dyDescent="0.3">
      <c r="A241" s="5"/>
      <c r="B241" s="162"/>
      <c r="C241" s="162"/>
      <c r="D241" s="162"/>
      <c r="E241" s="162"/>
      <c r="F241" s="33"/>
      <c r="G241" s="34"/>
      <c r="H241" s="36"/>
      <c r="I241" s="36"/>
      <c r="J241" s="36"/>
      <c r="K241" s="36"/>
      <c r="L241" s="35"/>
      <c r="M241" s="35"/>
      <c r="N241" s="125"/>
      <c r="O241" s="125"/>
      <c r="P241" s="125"/>
      <c r="Q241" s="125"/>
      <c r="R241" s="125"/>
      <c r="S241" s="125"/>
      <c r="T241" s="125"/>
      <c r="U241" s="125"/>
      <c r="V241" s="125"/>
      <c r="W241" s="125"/>
      <c r="X241" s="125"/>
      <c r="Y241" s="125"/>
      <c r="Z241" s="125"/>
      <c r="AA241" s="125"/>
      <c r="AB241" s="125"/>
      <c r="AC241" s="125"/>
      <c r="AD241" s="36"/>
      <c r="AE241" s="125"/>
      <c r="AF241" s="125"/>
      <c r="AG241" s="125"/>
      <c r="AH241" s="125"/>
      <c r="AI241" s="125"/>
      <c r="AJ241" s="125"/>
      <c r="AK241" s="125"/>
      <c r="AL241" s="121"/>
      <c r="AN241" s="4"/>
      <c r="AO241" s="4"/>
      <c r="AP241" s="4"/>
      <c r="AQ241" s="4"/>
      <c r="AR241" s="4"/>
      <c r="AS241" s="4"/>
    </row>
    <row r="242" spans="1:75" s="29" customFormat="1" x14ac:dyDescent="0.3">
      <c r="A242" s="5"/>
      <c r="B242" s="162"/>
      <c r="C242" s="162"/>
      <c r="D242" s="162"/>
      <c r="E242" s="162"/>
      <c r="F242" s="33"/>
      <c r="G242" s="34"/>
      <c r="H242" s="36"/>
      <c r="I242" s="36"/>
      <c r="J242" s="36"/>
      <c r="K242" s="36"/>
      <c r="L242" s="35"/>
      <c r="M242" s="35"/>
      <c r="N242" s="125"/>
      <c r="O242" s="125"/>
      <c r="P242" s="125"/>
      <c r="Q242" s="125"/>
      <c r="R242" s="125"/>
      <c r="S242" s="125"/>
      <c r="T242" s="125"/>
      <c r="U242" s="125"/>
      <c r="V242" s="125"/>
      <c r="W242" s="125"/>
      <c r="X242" s="125"/>
      <c r="Y242" s="125"/>
      <c r="Z242" s="125"/>
      <c r="AA242" s="125"/>
      <c r="AB242" s="125"/>
      <c r="AC242" s="125"/>
      <c r="AD242" s="36"/>
      <c r="AE242" s="125"/>
      <c r="AF242" s="125"/>
      <c r="AG242" s="125"/>
      <c r="AH242" s="125"/>
      <c r="AI242" s="125"/>
      <c r="AJ242" s="125"/>
      <c r="AK242" s="125"/>
      <c r="AL242" s="121"/>
      <c r="AN242" s="4"/>
      <c r="AO242" s="4"/>
      <c r="AP242" s="4"/>
      <c r="AQ242" s="4"/>
      <c r="AR242" s="4"/>
      <c r="AS242" s="4"/>
    </row>
    <row r="243" spans="1:75" s="29" customFormat="1" x14ac:dyDescent="0.3">
      <c r="A243" s="5"/>
      <c r="B243" s="162"/>
      <c r="C243" s="162"/>
      <c r="D243" s="162"/>
      <c r="E243" s="162"/>
      <c r="F243" s="33"/>
      <c r="G243" s="34"/>
      <c r="H243" s="36"/>
      <c r="I243" s="36"/>
      <c r="J243" s="36"/>
      <c r="K243" s="36"/>
      <c r="L243" s="35"/>
      <c r="M243" s="35"/>
      <c r="N243" s="125"/>
      <c r="O243" s="125"/>
      <c r="P243" s="125"/>
      <c r="Q243" s="125"/>
      <c r="R243" s="125"/>
      <c r="S243" s="125"/>
      <c r="T243" s="125"/>
      <c r="U243" s="125"/>
      <c r="V243" s="125"/>
      <c r="W243" s="125"/>
      <c r="X243" s="125"/>
      <c r="Y243" s="125"/>
      <c r="Z243" s="125"/>
      <c r="AA243" s="125"/>
      <c r="AB243" s="125"/>
      <c r="AC243" s="125"/>
      <c r="AD243" s="36"/>
      <c r="AE243" s="125"/>
      <c r="AF243" s="125"/>
      <c r="AG243" s="125"/>
      <c r="AH243" s="125"/>
      <c r="AI243" s="125"/>
      <c r="AJ243" s="125"/>
      <c r="AK243" s="125"/>
      <c r="AL243" s="121"/>
      <c r="AM243" s="4"/>
      <c r="AN243" s="4"/>
      <c r="AO243" s="4"/>
      <c r="AP243" s="4"/>
      <c r="AQ243" s="4"/>
      <c r="AR243" s="4"/>
      <c r="AS243" s="4"/>
    </row>
    <row r="244" spans="1:75" s="29" customFormat="1" x14ac:dyDescent="0.3">
      <c r="A244" s="5"/>
      <c r="B244" s="162"/>
      <c r="C244" s="162"/>
      <c r="D244" s="162"/>
      <c r="E244" s="162"/>
      <c r="F244" s="33"/>
      <c r="G244" s="34"/>
      <c r="H244" s="36"/>
      <c r="I244" s="36"/>
      <c r="J244" s="36"/>
      <c r="K244" s="36"/>
      <c r="L244" s="35"/>
      <c r="M244" s="35"/>
      <c r="N244" s="125"/>
      <c r="O244" s="125"/>
      <c r="P244" s="125"/>
      <c r="Q244" s="125"/>
      <c r="R244" s="125"/>
      <c r="S244" s="125"/>
      <c r="T244" s="125"/>
      <c r="U244" s="125"/>
      <c r="V244" s="125"/>
      <c r="W244" s="125"/>
      <c r="X244" s="125"/>
      <c r="Y244" s="125"/>
      <c r="Z244" s="125"/>
      <c r="AA244" s="125"/>
      <c r="AB244" s="125"/>
      <c r="AC244" s="125"/>
      <c r="AD244" s="36"/>
      <c r="AE244" s="125"/>
      <c r="AF244" s="125"/>
      <c r="AG244" s="125"/>
      <c r="AH244" s="125"/>
      <c r="AI244" s="125"/>
      <c r="AJ244" s="125"/>
      <c r="AK244" s="125"/>
      <c r="AL244" s="78"/>
      <c r="AM244" s="4"/>
      <c r="AN244" s="4"/>
      <c r="AO244" s="4"/>
      <c r="AP244" s="4"/>
      <c r="AQ244" s="4"/>
      <c r="AR244" s="4"/>
      <c r="AS244" s="4"/>
    </row>
    <row r="245" spans="1:75" s="4" customFormat="1" x14ac:dyDescent="0.3">
      <c r="A245" s="5"/>
      <c r="B245" s="162"/>
      <c r="C245" s="162"/>
      <c r="D245" s="162"/>
      <c r="E245" s="162"/>
      <c r="F245" s="33"/>
      <c r="G245" s="34"/>
      <c r="H245" s="36"/>
      <c r="I245" s="36"/>
      <c r="J245" s="36"/>
      <c r="K245" s="36"/>
      <c r="L245" s="35"/>
      <c r="M245" s="35"/>
      <c r="N245" s="125"/>
      <c r="O245" s="125"/>
      <c r="P245" s="125"/>
      <c r="Q245" s="125"/>
      <c r="R245" s="125"/>
      <c r="S245" s="125"/>
      <c r="T245" s="125"/>
      <c r="U245" s="125"/>
      <c r="V245" s="125"/>
      <c r="W245" s="125"/>
      <c r="X245" s="125"/>
      <c r="Y245" s="125"/>
      <c r="Z245" s="125"/>
      <c r="AA245" s="125"/>
      <c r="AB245" s="125"/>
      <c r="AC245" s="125"/>
      <c r="AD245" s="36"/>
      <c r="AE245" s="125"/>
      <c r="AF245" s="125"/>
      <c r="AG245" s="125"/>
      <c r="AH245" s="125"/>
      <c r="AI245" s="125"/>
      <c r="AJ245" s="125"/>
      <c r="AK245" s="125"/>
      <c r="AL245" s="78"/>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row>
    <row r="246" spans="1:75" s="4" customFormat="1" x14ac:dyDescent="0.3">
      <c r="A246" s="5"/>
      <c r="B246" s="162"/>
      <c r="C246" s="162"/>
      <c r="D246" s="162"/>
      <c r="E246" s="162"/>
      <c r="F246" s="33"/>
      <c r="G246" s="34"/>
      <c r="H246" s="36"/>
      <c r="I246" s="36"/>
      <c r="J246" s="36"/>
      <c r="K246" s="36"/>
      <c r="L246" s="35"/>
      <c r="M246" s="35"/>
      <c r="N246" s="125"/>
      <c r="O246" s="125"/>
      <c r="P246" s="125"/>
      <c r="Q246" s="125"/>
      <c r="R246" s="125"/>
      <c r="S246" s="125"/>
      <c r="T246" s="125"/>
      <c r="U246" s="125"/>
      <c r="V246" s="125"/>
      <c r="W246" s="125"/>
      <c r="X246" s="125"/>
      <c r="Y246" s="125"/>
      <c r="Z246" s="125"/>
      <c r="AA246" s="125"/>
      <c r="AB246" s="125"/>
      <c r="AC246" s="125"/>
      <c r="AD246" s="36"/>
      <c r="AE246" s="125"/>
      <c r="AF246" s="125"/>
      <c r="AG246" s="125"/>
      <c r="AH246" s="125"/>
      <c r="AI246" s="125"/>
      <c r="AJ246" s="125"/>
      <c r="AK246" s="125"/>
      <c r="AL246" s="78"/>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row>
    <row r="247" spans="1:75" x14ac:dyDescent="0.3">
      <c r="A247" s="5"/>
      <c r="B247" s="162"/>
      <c r="C247" s="162"/>
      <c r="D247" s="162"/>
      <c r="E247" s="162"/>
      <c r="F247" s="33"/>
      <c r="G247" s="34"/>
      <c r="H247" s="36"/>
      <c r="I247" s="36"/>
      <c r="J247" s="36"/>
      <c r="K247" s="36"/>
      <c r="L247" s="35"/>
      <c r="M247" s="35"/>
      <c r="N247" s="125" t="s">
        <v>38</v>
      </c>
      <c r="O247" s="125"/>
      <c r="P247" s="125"/>
      <c r="Q247" s="125"/>
      <c r="R247" s="125"/>
      <c r="S247" s="125"/>
      <c r="T247" s="125"/>
      <c r="U247" s="125"/>
      <c r="V247" s="125"/>
      <c r="W247" s="125"/>
      <c r="X247" s="125"/>
      <c r="Y247" s="125"/>
      <c r="Z247" s="125"/>
      <c r="AA247" s="125"/>
      <c r="AB247" s="125"/>
      <c r="AC247" s="125"/>
      <c r="AD247" s="36"/>
      <c r="AE247" s="125"/>
      <c r="AF247" s="125"/>
      <c r="AG247" s="125"/>
      <c r="AH247" s="125"/>
      <c r="AI247" s="125"/>
      <c r="AJ247" s="125"/>
      <c r="AK247" s="125"/>
    </row>
    <row r="248" spans="1:75" x14ac:dyDescent="0.3">
      <c r="A248" s="5"/>
      <c r="B248" s="162"/>
      <c r="C248" s="162"/>
      <c r="D248" s="162"/>
      <c r="E248" s="162"/>
      <c r="F248" s="33"/>
      <c r="G248" s="34"/>
      <c r="H248" s="36"/>
      <c r="I248" s="36"/>
      <c r="J248" s="36"/>
      <c r="K248" s="36"/>
      <c r="L248" s="35"/>
      <c r="M248" s="35"/>
      <c r="N248" s="125"/>
      <c r="O248" s="125"/>
      <c r="P248" s="125"/>
      <c r="Q248" s="125"/>
      <c r="R248" s="125"/>
      <c r="S248" s="125"/>
      <c r="T248" s="125"/>
      <c r="U248" s="125"/>
      <c r="V248" s="125"/>
      <c r="W248" s="125"/>
      <c r="X248" s="125"/>
      <c r="Y248" s="125"/>
      <c r="Z248" s="125"/>
      <c r="AA248" s="125"/>
      <c r="AB248" s="125"/>
      <c r="AC248" s="125"/>
      <c r="AD248" s="36"/>
      <c r="AE248" s="125"/>
      <c r="AF248" s="125"/>
      <c r="AG248" s="125"/>
      <c r="AH248" s="125"/>
      <c r="AI248" s="125"/>
      <c r="AJ248" s="125"/>
      <c r="AK248" s="125"/>
    </row>
    <row r="249" spans="1:75" x14ac:dyDescent="0.3">
      <c r="A249" s="5"/>
      <c r="B249" s="162"/>
      <c r="C249" s="162"/>
      <c r="D249" s="162"/>
      <c r="E249" s="162"/>
      <c r="F249" s="33"/>
      <c r="G249" s="34"/>
      <c r="H249" s="36"/>
      <c r="I249" s="36"/>
      <c r="J249" s="36"/>
      <c r="K249" s="36"/>
      <c r="L249" s="35"/>
      <c r="M249" s="35"/>
      <c r="N249" s="125"/>
      <c r="O249" s="125"/>
      <c r="P249" s="125"/>
      <c r="Q249" s="125"/>
      <c r="R249" s="125"/>
      <c r="S249" s="125"/>
      <c r="T249" s="125"/>
      <c r="U249" s="125"/>
      <c r="V249" s="125"/>
      <c r="W249" s="125"/>
      <c r="X249" s="125"/>
      <c r="Y249" s="125"/>
      <c r="Z249" s="125"/>
      <c r="AA249" s="125"/>
      <c r="AB249" s="125"/>
      <c r="AC249" s="125"/>
      <c r="AD249" s="36"/>
      <c r="AE249" s="125"/>
      <c r="AF249" s="125"/>
      <c r="AG249" s="125"/>
      <c r="AH249" s="125"/>
      <c r="AI249" s="125"/>
      <c r="AJ249" s="125"/>
      <c r="AK249" s="125"/>
    </row>
    <row r="250" spans="1:75" x14ac:dyDescent="0.3">
      <c r="A250" s="5"/>
      <c r="B250" s="162"/>
      <c r="C250" s="162"/>
      <c r="D250" s="162"/>
      <c r="E250" s="162"/>
      <c r="F250" s="33"/>
      <c r="G250" s="34"/>
      <c r="H250" s="36"/>
      <c r="I250" s="36"/>
      <c r="J250" s="36"/>
      <c r="K250" s="36"/>
      <c r="L250" s="35"/>
      <c r="M250" s="35"/>
      <c r="N250" s="125"/>
      <c r="O250" s="125"/>
      <c r="P250" s="125"/>
      <c r="Q250" s="125"/>
      <c r="R250" s="125"/>
      <c r="S250" s="125"/>
      <c r="T250" s="125"/>
      <c r="U250" s="125"/>
      <c r="V250" s="125"/>
      <c r="W250" s="125"/>
      <c r="X250" s="125"/>
      <c r="Y250" s="125"/>
      <c r="Z250" s="125"/>
      <c r="AA250" s="125"/>
      <c r="AB250" s="125"/>
      <c r="AC250" s="125"/>
      <c r="AD250" s="36"/>
      <c r="AE250" s="125"/>
      <c r="AF250" s="125"/>
      <c r="AG250" s="125"/>
      <c r="AH250" s="125"/>
      <c r="AI250" s="125"/>
      <c r="AJ250" s="125"/>
      <c r="AK250" s="125"/>
    </row>
    <row r="251" spans="1:75" x14ac:dyDescent="0.3">
      <c r="A251" s="5"/>
      <c r="B251" s="162"/>
      <c r="C251" s="162"/>
      <c r="D251" s="162"/>
      <c r="E251" s="162"/>
      <c r="F251" s="33"/>
      <c r="G251" s="34"/>
      <c r="H251" s="36"/>
      <c r="I251" s="36"/>
      <c r="J251" s="36"/>
      <c r="K251" s="36"/>
      <c r="L251" s="35"/>
      <c r="M251" s="35"/>
      <c r="N251" s="125"/>
      <c r="O251" s="125"/>
      <c r="P251" s="125"/>
      <c r="Q251" s="125"/>
      <c r="R251" s="125"/>
      <c r="S251" s="125"/>
      <c r="T251" s="125"/>
      <c r="U251" s="125"/>
      <c r="V251" s="125"/>
      <c r="W251" s="125"/>
      <c r="X251" s="125"/>
      <c r="Y251" s="125"/>
      <c r="Z251" s="125"/>
      <c r="AA251" s="125"/>
      <c r="AB251" s="125"/>
      <c r="AC251" s="125"/>
      <c r="AD251" s="36"/>
      <c r="AE251" s="125"/>
      <c r="AF251" s="125"/>
      <c r="AG251" s="125"/>
      <c r="AH251" s="125"/>
      <c r="AI251" s="125"/>
      <c r="AJ251" s="125"/>
      <c r="AK251" s="125"/>
    </row>
    <row r="252" spans="1:75" x14ac:dyDescent="0.3">
      <c r="A252" s="5"/>
      <c r="B252" s="162"/>
      <c r="C252" s="162"/>
      <c r="D252" s="162"/>
      <c r="E252" s="162"/>
      <c r="F252" s="33"/>
      <c r="G252" s="34"/>
      <c r="H252" s="36"/>
      <c r="I252" s="36"/>
      <c r="J252" s="36"/>
      <c r="K252" s="36"/>
      <c r="L252" s="35"/>
      <c r="M252" s="35"/>
      <c r="N252" s="125"/>
      <c r="O252" s="125"/>
      <c r="P252" s="125"/>
      <c r="Q252" s="125"/>
      <c r="R252" s="125"/>
      <c r="S252" s="125"/>
      <c r="T252" s="125"/>
      <c r="U252" s="125"/>
      <c r="V252" s="125"/>
      <c r="W252" s="125"/>
      <c r="X252" s="125"/>
      <c r="Y252" s="125"/>
      <c r="Z252" s="125"/>
      <c r="AA252" s="125"/>
      <c r="AB252" s="125"/>
      <c r="AC252" s="125"/>
      <c r="AD252" s="36"/>
      <c r="AE252" s="125"/>
      <c r="AF252" s="125"/>
      <c r="AG252" s="125"/>
      <c r="AH252" s="125"/>
      <c r="AI252" s="125"/>
      <c r="AJ252" s="125"/>
      <c r="AK252" s="125"/>
    </row>
    <row r="253" spans="1:75" x14ac:dyDescent="0.3">
      <c r="A253" s="5"/>
      <c r="B253" s="162"/>
      <c r="C253" s="162"/>
      <c r="D253" s="162"/>
      <c r="E253" s="162"/>
      <c r="F253" s="33"/>
      <c r="G253" s="34"/>
      <c r="H253" s="36"/>
      <c r="I253" s="36"/>
      <c r="J253" s="36"/>
      <c r="K253" s="36"/>
      <c r="L253" s="35"/>
      <c r="M253" s="35"/>
      <c r="N253" s="125"/>
      <c r="O253" s="125"/>
      <c r="P253" s="125"/>
      <c r="Q253" s="125"/>
      <c r="R253" s="125"/>
      <c r="S253" s="125"/>
      <c r="T253" s="125"/>
      <c r="U253" s="125"/>
      <c r="V253" s="125"/>
      <c r="W253" s="125"/>
      <c r="X253" s="125"/>
      <c r="Y253" s="125"/>
      <c r="Z253" s="125"/>
      <c r="AA253" s="125"/>
      <c r="AB253" s="125"/>
      <c r="AC253" s="125"/>
      <c r="AD253" s="36"/>
      <c r="AE253" s="125"/>
      <c r="AF253" s="125"/>
      <c r="AG253" s="125"/>
      <c r="AH253" s="125"/>
      <c r="AI253" s="125"/>
      <c r="AJ253" s="125"/>
      <c r="AK253" s="125"/>
    </row>
    <row r="254" spans="1:75" x14ac:dyDescent="0.3">
      <c r="A254" s="5"/>
      <c r="B254" s="162"/>
      <c r="C254" s="162"/>
      <c r="D254" s="162"/>
      <c r="E254" s="162"/>
      <c r="F254" s="33"/>
      <c r="G254" s="34"/>
      <c r="H254" s="36"/>
      <c r="I254" s="36"/>
      <c r="J254" s="36"/>
      <c r="K254" s="36"/>
      <c r="L254" s="35"/>
      <c r="M254" s="35"/>
      <c r="N254" s="125"/>
      <c r="O254" s="125"/>
      <c r="P254" s="125"/>
      <c r="Q254" s="125"/>
      <c r="R254" s="125"/>
      <c r="S254" s="125"/>
      <c r="T254" s="125"/>
      <c r="U254" s="125"/>
      <c r="V254" s="125"/>
      <c r="W254" s="125"/>
      <c r="X254" s="125"/>
      <c r="Y254" s="125"/>
      <c r="Z254" s="125"/>
      <c r="AA254" s="125"/>
      <c r="AB254" s="125"/>
      <c r="AC254" s="125"/>
      <c r="AD254" s="36"/>
      <c r="AE254" s="125"/>
      <c r="AF254" s="125"/>
      <c r="AG254" s="125"/>
      <c r="AH254" s="125"/>
      <c r="AI254" s="125"/>
      <c r="AJ254" s="125"/>
      <c r="AK254" s="125"/>
    </row>
    <row r="255" spans="1:75" x14ac:dyDescent="0.3">
      <c r="A255" s="5"/>
      <c r="B255" s="162"/>
      <c r="C255" s="162"/>
      <c r="D255" s="162"/>
      <c r="E255" s="162"/>
      <c r="F255" s="33"/>
      <c r="G255" s="34"/>
      <c r="H255" s="36"/>
      <c r="I255" s="36"/>
      <c r="J255" s="36"/>
      <c r="K255" s="36"/>
      <c r="L255" s="35"/>
      <c r="M255" s="35"/>
      <c r="N255" s="125"/>
      <c r="O255" s="125"/>
      <c r="P255" s="125"/>
      <c r="Q255" s="125"/>
      <c r="R255" s="125"/>
      <c r="S255" s="125"/>
      <c r="T255" s="125"/>
      <c r="U255" s="125"/>
      <c r="V255" s="125"/>
      <c r="W255" s="125"/>
      <c r="X255" s="125"/>
      <c r="Y255" s="125"/>
      <c r="Z255" s="125"/>
      <c r="AA255" s="125"/>
      <c r="AB255" s="125"/>
      <c r="AC255" s="125"/>
      <c r="AD255" s="36"/>
      <c r="AE255" s="125"/>
      <c r="AF255" s="125"/>
      <c r="AG255" s="125"/>
      <c r="AH255" s="125"/>
      <c r="AI255" s="125"/>
      <c r="AJ255" s="125"/>
      <c r="AK255" s="125"/>
    </row>
    <row r="256" spans="1:75" x14ac:dyDescent="0.3">
      <c r="A256" s="5"/>
      <c r="B256" s="162"/>
      <c r="C256" s="162"/>
      <c r="D256" s="162"/>
      <c r="E256" s="162"/>
      <c r="F256" s="33"/>
      <c r="G256" s="34"/>
      <c r="H256" s="36"/>
      <c r="I256" s="36"/>
      <c r="J256" s="36"/>
      <c r="K256" s="36"/>
      <c r="L256" s="35"/>
      <c r="M256" s="35"/>
      <c r="N256" s="125"/>
      <c r="O256" s="125"/>
      <c r="P256" s="125"/>
      <c r="Q256" s="125"/>
      <c r="R256" s="125"/>
      <c r="S256" s="125"/>
      <c r="T256" s="125"/>
      <c r="U256" s="125"/>
      <c r="V256" s="125"/>
      <c r="W256" s="125"/>
      <c r="X256" s="125"/>
      <c r="Y256" s="125"/>
      <c r="Z256" s="125"/>
      <c r="AA256" s="125"/>
      <c r="AB256" s="125"/>
      <c r="AC256" s="125"/>
      <c r="AD256" s="36"/>
      <c r="AE256" s="125"/>
      <c r="AF256" s="125"/>
      <c r="AG256" s="125"/>
      <c r="AH256" s="125"/>
      <c r="AI256" s="125"/>
      <c r="AJ256" s="125"/>
      <c r="AK256" s="125"/>
    </row>
    <row r="257" spans="1:37" x14ac:dyDescent="0.3">
      <c r="A257" s="5"/>
      <c r="B257" s="162"/>
      <c r="C257" s="162"/>
      <c r="D257" s="162"/>
      <c r="E257" s="162"/>
      <c r="F257" s="33"/>
      <c r="G257" s="34"/>
      <c r="H257" s="36"/>
      <c r="I257" s="36"/>
      <c r="J257" s="36"/>
      <c r="K257" s="36"/>
      <c r="L257" s="35"/>
      <c r="M257" s="35"/>
      <c r="N257" s="125" t="s">
        <v>38</v>
      </c>
      <c r="O257" s="125"/>
      <c r="P257" s="125"/>
      <c r="Q257" s="125"/>
      <c r="R257" s="125"/>
      <c r="S257" s="125"/>
      <c r="T257" s="125"/>
      <c r="U257" s="125"/>
      <c r="V257" s="125"/>
      <c r="W257" s="125"/>
      <c r="X257" s="125"/>
      <c r="Y257" s="125"/>
      <c r="Z257" s="125"/>
      <c r="AA257" s="125"/>
      <c r="AB257" s="125"/>
      <c r="AC257" s="125"/>
      <c r="AD257" s="36"/>
      <c r="AE257" s="125"/>
      <c r="AF257" s="125"/>
      <c r="AG257" s="125"/>
      <c r="AH257" s="125"/>
      <c r="AI257" s="125"/>
      <c r="AJ257" s="125"/>
      <c r="AK257" s="125"/>
    </row>
    <row r="258" spans="1:37" x14ac:dyDescent="0.3">
      <c r="A258" s="5"/>
      <c r="B258" s="162"/>
      <c r="C258" s="162"/>
      <c r="D258" s="162"/>
      <c r="E258" s="162"/>
      <c r="F258" s="33"/>
      <c r="G258" s="34"/>
      <c r="H258" s="36"/>
      <c r="I258" s="36"/>
      <c r="J258" s="36"/>
      <c r="K258" s="36"/>
      <c r="L258" s="35"/>
      <c r="M258" s="35"/>
      <c r="N258" s="125"/>
      <c r="O258" s="125"/>
      <c r="P258" s="125"/>
      <c r="Q258" s="125"/>
      <c r="R258" s="125"/>
      <c r="S258" s="125"/>
      <c r="T258" s="125"/>
      <c r="U258" s="125"/>
      <c r="V258" s="125"/>
      <c r="W258" s="125"/>
      <c r="X258" s="125"/>
      <c r="Y258" s="125"/>
      <c r="Z258" s="125"/>
      <c r="AA258" s="125"/>
      <c r="AB258" s="125"/>
      <c r="AC258" s="125"/>
      <c r="AD258" s="36"/>
      <c r="AE258" s="125"/>
      <c r="AF258" s="125"/>
      <c r="AG258" s="125"/>
      <c r="AH258" s="125"/>
      <c r="AI258" s="125"/>
      <c r="AJ258" s="125"/>
      <c r="AK258" s="125"/>
    </row>
    <row r="259" spans="1:37" x14ac:dyDescent="0.3">
      <c r="A259" s="5"/>
      <c r="B259" s="162"/>
      <c r="C259" s="162"/>
      <c r="D259" s="162"/>
      <c r="E259" s="162"/>
      <c r="F259" s="33"/>
      <c r="G259" s="34"/>
      <c r="H259" s="36"/>
      <c r="I259" s="36"/>
      <c r="J259" s="36"/>
      <c r="K259" s="36"/>
      <c r="L259" s="35"/>
      <c r="M259" s="35"/>
      <c r="N259" s="125" t="s">
        <v>38</v>
      </c>
      <c r="O259" s="125"/>
      <c r="P259" s="125"/>
      <c r="Q259" s="125"/>
      <c r="R259" s="125"/>
      <c r="S259" s="125"/>
      <c r="T259" s="125"/>
      <c r="U259" s="125"/>
      <c r="V259" s="125"/>
      <c r="W259" s="125"/>
      <c r="X259" s="125"/>
      <c r="Y259" s="125"/>
      <c r="Z259" s="125"/>
      <c r="AA259" s="125"/>
      <c r="AB259" s="125"/>
      <c r="AC259" s="125"/>
      <c r="AD259" s="36"/>
      <c r="AE259" s="125"/>
      <c r="AF259" s="125"/>
      <c r="AG259" s="125"/>
      <c r="AH259" s="125"/>
      <c r="AI259" s="125"/>
      <c r="AJ259" s="125"/>
      <c r="AK259" s="125"/>
    </row>
    <row r="260" spans="1:37" x14ac:dyDescent="0.3">
      <c r="A260" s="5"/>
      <c r="B260" s="162"/>
      <c r="C260" s="162"/>
      <c r="D260" s="162"/>
      <c r="E260" s="162"/>
      <c r="F260" s="33"/>
      <c r="G260" s="34"/>
      <c r="H260" s="36"/>
      <c r="I260" s="36"/>
      <c r="J260" s="36"/>
      <c r="K260" s="36"/>
      <c r="L260" s="35"/>
      <c r="M260" s="35"/>
      <c r="N260" s="125"/>
      <c r="O260" s="125"/>
      <c r="P260" s="125"/>
      <c r="Q260" s="125"/>
      <c r="R260" s="125"/>
      <c r="S260" s="125"/>
      <c r="T260" s="125"/>
      <c r="U260" s="125"/>
      <c r="V260" s="125"/>
      <c r="W260" s="125"/>
      <c r="X260" s="125"/>
      <c r="Y260" s="125"/>
      <c r="Z260" s="125"/>
      <c r="AA260" s="125"/>
      <c r="AB260" s="125"/>
      <c r="AC260" s="125"/>
      <c r="AD260" s="36"/>
      <c r="AE260" s="125"/>
      <c r="AF260" s="125"/>
      <c r="AG260" s="125"/>
      <c r="AH260" s="125"/>
      <c r="AI260" s="125"/>
      <c r="AJ260" s="125"/>
      <c r="AK260" s="125"/>
    </row>
    <row r="261" spans="1:37" x14ac:dyDescent="0.3">
      <c r="F261" s="33"/>
      <c r="G261" s="34"/>
      <c r="H261" s="36"/>
      <c r="I261" s="36"/>
      <c r="J261" s="36"/>
      <c r="K261" s="36"/>
      <c r="L261" s="35"/>
      <c r="M261" s="35"/>
      <c r="AD261" s="36"/>
    </row>
    <row r="262" spans="1:37" x14ac:dyDescent="0.3">
      <c r="F262" s="33"/>
      <c r="G262" s="34"/>
      <c r="H262" s="36"/>
      <c r="I262" s="36"/>
      <c r="J262" s="36"/>
      <c r="K262" s="36"/>
      <c r="L262" s="35"/>
      <c r="M262" s="35"/>
      <c r="N262" s="78" t="s">
        <v>38</v>
      </c>
      <c r="AD262" s="36"/>
    </row>
    <row r="263" spans="1:37" x14ac:dyDescent="0.3">
      <c r="G263" s="37"/>
      <c r="H263" s="35"/>
      <c r="I263" s="35"/>
      <c r="J263" s="35"/>
      <c r="K263" s="35"/>
      <c r="L263" s="35"/>
      <c r="M263" s="35"/>
      <c r="AD263" s="35"/>
    </row>
    <row r="264" spans="1:37" x14ac:dyDescent="0.3">
      <c r="G264" s="35"/>
      <c r="H264" s="35"/>
      <c r="I264" s="35"/>
      <c r="J264" s="35"/>
      <c r="K264" s="35"/>
      <c r="L264" s="35"/>
      <c r="M264" s="35"/>
      <c r="AD264" s="35"/>
    </row>
    <row r="265" spans="1:37" x14ac:dyDescent="0.3">
      <c r="G265" s="35"/>
      <c r="H265" s="35"/>
      <c r="I265" s="35"/>
      <c r="J265" s="35"/>
      <c r="K265" s="35"/>
      <c r="L265" s="35"/>
      <c r="M265" s="35"/>
      <c r="AD265" s="35"/>
    </row>
    <row r="266" spans="1:37" x14ac:dyDescent="0.3">
      <c r="G266" s="35"/>
      <c r="H266" s="35"/>
      <c r="I266" s="35"/>
      <c r="J266" s="35"/>
      <c r="K266" s="35"/>
      <c r="L266" s="35"/>
      <c r="M266" s="35"/>
      <c r="AD266" s="35"/>
    </row>
  </sheetData>
  <mergeCells count="1">
    <mergeCell ref="B1:E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130BD-4D78-428E-AF8F-9FDF6BD752F9}">
  <dimension ref="A1:A11"/>
  <sheetViews>
    <sheetView workbookViewId="0">
      <selection activeCell="A13" sqref="A13"/>
    </sheetView>
  </sheetViews>
  <sheetFormatPr defaultRowHeight="12.5" x14ac:dyDescent="0.25"/>
  <cols>
    <col min="1" max="1" width="42.6328125" customWidth="1"/>
  </cols>
  <sheetData>
    <row r="1" spans="1:1" x14ac:dyDescent="0.25">
      <c r="A1" s="164" t="s">
        <v>18</v>
      </c>
    </row>
    <row r="2" spans="1:1" x14ac:dyDescent="0.25">
      <c r="A2" s="164" t="s">
        <v>19</v>
      </c>
    </row>
    <row r="3" spans="1:1" x14ac:dyDescent="0.25">
      <c r="A3" s="164" t="s">
        <v>20</v>
      </c>
    </row>
    <row r="4" spans="1:1" x14ac:dyDescent="0.25">
      <c r="A4" s="164" t="s">
        <v>60</v>
      </c>
    </row>
    <row r="5" spans="1:1" x14ac:dyDescent="0.25">
      <c r="A5" s="164" t="s">
        <v>54</v>
      </c>
    </row>
    <row r="6" spans="1:1" x14ac:dyDescent="0.25">
      <c r="A6" s="164" t="s">
        <v>21</v>
      </c>
    </row>
    <row r="7" spans="1:1" x14ac:dyDescent="0.25">
      <c r="A7" s="164" t="s">
        <v>27</v>
      </c>
    </row>
    <row r="8" spans="1:1" x14ac:dyDescent="0.25">
      <c r="A8" s="164" t="s">
        <v>284</v>
      </c>
    </row>
    <row r="9" spans="1:1" x14ac:dyDescent="0.25">
      <c r="A9" s="164" t="s">
        <v>285</v>
      </c>
    </row>
    <row r="11" spans="1:1" ht="39" x14ac:dyDescent="0.3">
      <c r="A11" s="165" t="s">
        <v>286</v>
      </c>
    </row>
  </sheetData>
  <hyperlinks>
    <hyperlink ref="A1" location="'YE 2018'!A3" display="Mission, Vision &amp; Planning" xr:uid="{2668A133-E69A-4151-8A7D-3BFE5A5F5237}"/>
    <hyperlink ref="A2" location="'YE 2018'!A7" display="Partner Recruitment &amp; Retention" xr:uid="{90AB8C91-1908-4119-B383-15DC8B916EA1}"/>
    <hyperlink ref="A3" location="'YE 2018'!A27" display="Partner Engagement and Satisfaction" xr:uid="{1296CBC6-594F-4489-A51C-915A617A3ECB}"/>
    <hyperlink ref="A4" location="'YE 2018'!A32" display="Investee Information" xr:uid="{8DF50C38-4BF4-47D7-934E-31172E085CE4}"/>
    <hyperlink ref="A5" location="'YE 2018'!A85" display="Staffing" xr:uid="{33F1EF7E-9148-4C98-ABC2-BAB322958892}"/>
    <hyperlink ref="A6" location="'YE 2018'!A87" display="Financial Strategy &amp; Management" xr:uid="{4B76C3C9-8028-4ACB-92CB-66F7D8F905FB}"/>
    <hyperlink ref="A7" location="'Quick Links'!A118" display="Cumulative Investment" xr:uid="{6468F7C0-C534-453A-96DD-A6ECA7E2CB4E}"/>
    <hyperlink ref="A8" location="'YE 2018'!A60" display="Program Information" xr:uid="{0FDA665B-BBE2-4E5B-9051-C7AB95DEC00C}"/>
    <hyperlink ref="A9" location="'YE 2018'!A47" display="Focus Area" xr:uid="{B21C19B5-79CB-4738-85A7-67BEAE7EA30F}"/>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53D8476DE150438BA39C2F3B56EAFD" ma:contentTypeVersion="22" ma:contentTypeDescription="Create a new document." ma:contentTypeScope="" ma:versionID="613e7f27799ded302966648bac8446cc">
  <xsd:schema xmlns:xsd="http://www.w3.org/2001/XMLSchema" xmlns:p="http://schemas.microsoft.com/office/2006/metadata/properties" xmlns:ns2="b4cc7cb2-81a5-4348-8f03-018c4dd3358c" xmlns:ns3="6787654f-3276-4af3-893c-83fd6ee37250" targetNamespace="http://schemas.microsoft.com/office/2006/metadata/properties" ma:root="true" ma:fieldsID="252763bfafc6b8803847d6dd00b41cd6" ns2:_="" ns3:_="">
    <xsd:import namespace="b4cc7cb2-81a5-4348-8f03-018c4dd3358c"/>
    <xsd:import namespace="6787654f-3276-4af3-893c-83fd6ee37250"/>
    <xsd:element name="properties">
      <xsd:complexType>
        <xsd:sequence>
          <xsd:element name="documentManagement">
            <xsd:complexType>
              <xsd:all>
                <xsd:element ref="ns2:Document_x0020_Source" minOccurs="0"/>
                <xsd:element ref="ns3:Description0" minOccurs="0"/>
                <xsd:element ref="ns3:Re_x003a__x0020_Capacity_x0020_Building_x003f_" minOccurs="0"/>
                <xsd:element ref="ns3:Re_x003a__x0020_Communications_x003f_" minOccurs="0"/>
                <xsd:element ref="ns3:Re_x003a__x0020_Grantmaking_x003f_" minOccurs="0"/>
                <xsd:element ref="ns3:Re_x003a__x0020_Partner_x0020_Education_x003f_" minOccurs="0"/>
                <xsd:element ref="ns3:Re_x003a__x0020_Recruiting_x003f_" minOccurs="0"/>
                <xsd:element ref="ns3:Fast_x0020_Pitch" minOccurs="0"/>
                <xsd:element ref="ns3:Re_x003a__x0020_SVP_x0020_Evaluations_x0020_and_x0020_Case_x0020_Studies_x003f_" minOccurs="0"/>
                <xsd:element ref="ns3:Re_x003a__x0020_SVP_x002d_Specific_x0020_Tools_x003f_" minOccurs="0"/>
                <xsd:element ref="ns3:Re_x003a__x0020_Working_x0020_with_x0020_an_x0020_Investee_x003f_" minOccurs="0"/>
                <xsd:element ref="ns3:Capacity_x0020_Building" minOccurs="0"/>
                <xsd:element ref="ns3:Communications_x0020_Resource_x0020_Type" minOccurs="0"/>
                <xsd:element ref="ns3:Grantmaking_x0020_Resource_x0020_Type" minOccurs="0"/>
                <xsd:element ref="ns3:Partner_x0020_Education" minOccurs="0"/>
                <xsd:element ref="ns3:Recruiting_x0020_Resource_x0020_Type" minOccurs="0"/>
                <xsd:element ref="ns3:Social_x0020_Innovation_x0020_Competition" minOccurs="0"/>
                <xsd:element ref="ns3:SVP_x0020_Evaluations_x0020_and_x0020_Case_x0020_Studies" minOccurs="0"/>
                <xsd:element ref="ns3:SVP_x002d_Specific_x0020_Tools" minOccurs="0"/>
                <xsd:element ref="ns3:Working_x0020_with_x0020_Investees" minOccurs="0"/>
                <xsd:element ref="ns3:Hold" minOccurs="0"/>
                <xsd:element ref="ns3:Brand_x0020_Sample" minOccurs="0"/>
              </xsd:all>
            </xsd:complexType>
          </xsd:element>
        </xsd:sequence>
      </xsd:complexType>
    </xsd:element>
  </xsd:schema>
  <xsd:schema xmlns:xsd="http://www.w3.org/2001/XMLSchema" xmlns:dms="http://schemas.microsoft.com/office/2006/documentManagement/types" targetNamespace="b4cc7cb2-81a5-4348-8f03-018c4dd3358c" elementFormDefault="qualified">
    <xsd:import namespace="http://schemas.microsoft.com/office/2006/documentManagement/types"/>
    <xsd:element name="Document_x0020_Source" ma:index="2" nillable="true" ma:displayName="Source" ma:format="Dropdown" ma:internalName="Document_x0020_Source">
      <xsd:simpleType>
        <xsd:restriction base="dms:Choice">
          <xsd:enumeration value="Arizona"/>
          <xsd:enumeration value="Boston"/>
          <xsd:enumeration value="Boulder County"/>
          <xsd:enumeration value="British Columbia"/>
          <xsd:enumeration value="Calgary"/>
          <xsd:enumeration value="Charlotte"/>
          <xsd:enumeration value="Cincinnati"/>
          <xsd:enumeration value="Cleveland"/>
          <xsd:enumeration value="Dallas"/>
          <xsd:enumeration value="Denver"/>
          <xsd:enumeration value="Greater Tucson"/>
          <xsd:enumeration value="Los Angeles"/>
          <xsd:enumeration value="Minnesota"/>
          <xsd:enumeration value="Pittsburgh"/>
          <xsd:enumeration value="Portland"/>
          <xsd:enumeration value="Rhode Island"/>
          <xsd:enumeration value="Sacramento"/>
          <xsd:enumeration value="San Diego"/>
          <xsd:enumeration value="Santa Barbara"/>
          <xsd:enumeration value="Seattle"/>
          <xsd:enumeration value="St Louis"/>
          <xsd:enumeration value="SV2"/>
          <xsd:enumeration value="Tokyo"/>
          <xsd:enumeration value="Toronto"/>
          <xsd:enumeration value="Waterloo"/>
          <xsd:enumeration value="SVPI"/>
          <xsd:enumeration value="Other"/>
        </xsd:restriction>
      </xsd:simpleType>
    </xsd:element>
  </xsd:schema>
  <xsd:schema xmlns:xsd="http://www.w3.org/2001/XMLSchema" xmlns:dms="http://schemas.microsoft.com/office/2006/documentManagement/types" targetNamespace="6787654f-3276-4af3-893c-83fd6ee37250" elementFormDefault="qualified">
    <xsd:import namespace="http://schemas.microsoft.com/office/2006/documentManagement/types"/>
    <xsd:element name="Description0" ma:index="3" nillable="true" ma:displayName="Description" ma:internalName="Description0">
      <xsd:simpleType>
        <xsd:restriction base="dms:Note"/>
      </xsd:simpleType>
    </xsd:element>
    <xsd:element name="Re_x003a__x0020_Capacity_x0020_Building_x003f_" ma:index="4" nillable="true" ma:displayName="Re: Capacity Building?" ma:default="0" ma:internalName="Re_x003a__x0020_Capacity_x0020_Building_x003f_">
      <xsd:simpleType>
        <xsd:restriction base="dms:Boolean"/>
      </xsd:simpleType>
    </xsd:element>
    <xsd:element name="Re_x003a__x0020_Communications_x003f_" ma:index="5" nillable="true" ma:displayName="Re: Communications?" ma:default="0" ma:internalName="Re_x003a__x0020_Communications_x003f_">
      <xsd:simpleType>
        <xsd:restriction base="dms:Boolean"/>
      </xsd:simpleType>
    </xsd:element>
    <xsd:element name="Re_x003a__x0020_Grantmaking_x003f_" ma:index="6" nillable="true" ma:displayName="Re: Grantmaking?" ma:default="0" ma:internalName="Re_x003a__x0020_Grantmaking_x003f_">
      <xsd:simpleType>
        <xsd:restriction base="dms:Boolean"/>
      </xsd:simpleType>
    </xsd:element>
    <xsd:element name="Re_x003a__x0020_Partner_x0020_Education_x003f_" ma:index="7" nillable="true" ma:displayName="Re: Partner Education?" ma:default="0" ma:internalName="Re_x003a__x0020_Partner_x0020_Education_x003f_">
      <xsd:simpleType>
        <xsd:restriction base="dms:Boolean"/>
      </xsd:simpleType>
    </xsd:element>
    <xsd:element name="Re_x003a__x0020_Recruiting_x003f_" ma:index="8" nillable="true" ma:displayName="Re: Recruiting?" ma:default="0" ma:internalName="Re_x003a__x0020_Recruiting_x003f_">
      <xsd:simpleType>
        <xsd:restriction base="dms:Boolean"/>
      </xsd:simpleType>
    </xsd:element>
    <xsd:element name="Fast_x0020_Pitch" ma:index="9" nillable="true" ma:displayName="re: Social Innovation Competition" ma:default="0" ma:internalName="Fast_x0020_Pitch">
      <xsd:simpleType>
        <xsd:restriction base="dms:Boolean"/>
      </xsd:simpleType>
    </xsd:element>
    <xsd:element name="Re_x003a__x0020_SVP_x0020_Evaluations_x0020_and_x0020_Case_x0020_Studies_x003f_" ma:index="10" nillable="true" ma:displayName="Re: SVP Evaluations and Case Studies?" ma:default="0" ma:internalName="Re_x003a__x0020_SVP_x0020_Evaluations_x0020_and_x0020_Case_x0020_Studies_x003f_">
      <xsd:simpleType>
        <xsd:restriction base="dms:Boolean"/>
      </xsd:simpleType>
    </xsd:element>
    <xsd:element name="Re_x003a__x0020_SVP_x002d_Specific_x0020_Tools_x003f_" ma:index="11" nillable="true" ma:displayName="Re: SVP-Specific Tools?" ma:default="0" ma:internalName="Re_x003a__x0020_SVP_x002d_Specific_x0020_Tools_x003f_">
      <xsd:simpleType>
        <xsd:restriction base="dms:Boolean"/>
      </xsd:simpleType>
    </xsd:element>
    <xsd:element name="Re_x003a__x0020_Working_x0020_with_x0020_an_x0020_Investee_x003f_" ma:index="12" nillable="true" ma:displayName="Re: Working with Investees?" ma:default="0" ma:internalName="Re_x003a__x0020_Working_x0020_with_x0020_an_x0020_Investee_x003f_">
      <xsd:simpleType>
        <xsd:restriction base="dms:Boolean"/>
      </xsd:simpleType>
    </xsd:element>
    <xsd:element name="Capacity_x0020_Building" ma:index="13" nillable="true" ma:displayName="Capacity Building" ma:default="" ma:format="Dropdown" ma:internalName="Capacity_x0020_Building">
      <xsd:simpleType>
        <xsd:restriction base="dms:Choice">
          <xsd:enumeration value="Organizational Capacity Assessment Tool"/>
          <xsd:enumeration value="Board and Governance"/>
          <xsd:enumeration value="Financial Management"/>
          <xsd:enumeration value="Fund Development"/>
          <xsd:enumeration value="Human Resources"/>
          <xsd:enumeration value="Information Technology"/>
          <xsd:enumeration value="Leadership"/>
          <xsd:enumeration value="Legal"/>
          <xsd:enumeration value="Marketing, PR and Communications"/>
          <xsd:enumeration value="Mission, Vision, Strategy and Planning"/>
          <xsd:enumeration value="Program Evaluations and Performance Measurement"/>
          <xsd:enumeration value="General Capacity Building Resources"/>
        </xsd:restriction>
      </xsd:simpleType>
    </xsd:element>
    <xsd:element name="Communications_x0020_Resource_x0020_Type" ma:index="14" nillable="true" ma:displayName="Communications" ma:format="Dropdown" ma:internalName="Communications_x0020_Resource_x0020_Type">
      <xsd:simpleType>
        <xsd:restriction base="dms:Choice">
          <xsd:enumeration value="Affiliate Communications Templates"/>
          <xsd:enumeration value="Affiliate Marketing Portfolio"/>
          <xsd:enumeration value="Social Media"/>
          <xsd:enumeration value="Storytelling"/>
          <xsd:enumeration value="Strategies/Plans"/>
          <xsd:enumeration value="Style Guides"/>
          <xsd:enumeration value="SVP Brand"/>
          <xsd:enumeration value="SVPI Communications"/>
          <xsd:enumeration value="Other"/>
        </xsd:restriction>
      </xsd:simpleType>
    </xsd:element>
    <xsd:element name="Grantmaking_x0020_Resource_x0020_Type" ma:index="15" nillable="true" ma:displayName="Grantmaking" ma:default="" ma:format="Dropdown" ma:internalName="Grantmaking_x0020_Resource_x0020_Type">
      <xsd:simpleType>
        <xsd:restriction base="dms:Choice">
          <xsd:enumeration value="Grant Guidelines"/>
          <xsd:enumeration value="Committee Roles"/>
          <xsd:enumeration value="Committee Meetings"/>
          <xsd:enumeration value="Research"/>
          <xsd:enumeration value="SVP Fit"/>
          <xsd:enumeration value="Letters of Inquiry"/>
          <xsd:enumeration value="Proposals"/>
          <xsd:enumeration value="Site Visits"/>
          <xsd:enumeration value="Final Decision"/>
          <xsd:enumeration value="Regranting"/>
          <xsd:enumeration value="General Grantmaking Resources"/>
        </xsd:restriction>
      </xsd:simpleType>
    </xsd:element>
    <xsd:element name="Partner_x0020_Education" ma:index="16" nillable="true" ma:displayName="Partner Education" ma:format="Dropdown" ma:internalName="Partner_x0020_Education">
      <xsd:simpleType>
        <xsd:restriction base="dms:Choice">
          <xsd:enumeration value="Curriculum"/>
          <xsd:enumeration value="Orientation"/>
          <xsd:enumeration value="Philanthropy Development Framework"/>
          <xsd:enumeration value="Running A Session"/>
          <xsd:enumeration value="Other"/>
        </xsd:restriction>
      </xsd:simpleType>
    </xsd:element>
    <xsd:element name="Recruiting_x0020_Resource_x0020_Type" ma:index="17" nillable="true" ma:displayName="Recruiting" ma:default="" ma:format="Dropdown" ma:internalName="Recruiting_x0020_Resource_x0020_Type">
      <xsd:simpleType>
        <xsd:restriction base="dms:Choice">
          <xsd:enumeration value="1 - Planning and Process"/>
          <xsd:enumeration value="2 - Building the Prospect Pipeline"/>
          <xsd:enumeration value="3 - Qualifying and Prioritizing Prospects"/>
          <xsd:enumeration value="4 - Cultivating Prospects"/>
          <xsd:enumeration value="5 - Making an Invitation"/>
          <xsd:enumeration value="6 - Team Roles and Responsibilities"/>
          <xsd:enumeration value="7 - Materials and Messages"/>
        </xsd:restriction>
      </xsd:simpleType>
    </xsd:element>
    <xsd:element name="Social_x0020_Innovation_x0020_Competition" ma:index="18" nillable="true" ma:displayName="Social Innovation Competition" ma:format="Dropdown" ma:internalName="Social_x0020_Innovation_x0020_Competition">
      <xsd:simpleType>
        <xsd:restriction base="dms:Choice">
          <xsd:enumeration value="Coaches"/>
          <xsd:enumeration value="Evaluation"/>
          <xsd:enumeration value="Event Logistics"/>
          <xsd:enumeration value="Event Program"/>
          <xsd:enumeration value="Judges"/>
          <xsd:enumeration value="Nonprofit &quot;Pitchers&quot;"/>
          <xsd:enumeration value="PR &amp; Marketing"/>
          <xsd:enumeration value="Process &amp; Timeline"/>
          <xsd:enumeration value="Sponsorship"/>
        </xsd:restriction>
      </xsd:simpleType>
    </xsd:element>
    <xsd:element name="SVP_x0020_Evaluations_x0020_and_x0020_Case_x0020_Studies" ma:index="19" nillable="true" ma:displayName="SVP Evaluations and Case Studies" ma:format="Dropdown" ma:internalName="SVP_x0020_Evaluations_x0020_and_x0020_Case_x0020_Studies">
      <xsd:simpleType>
        <xsd:restriction base="dms:Choice">
          <xsd:enumeration value="Affiliate Capacity Tool"/>
          <xsd:enumeration value="Case Studies"/>
          <xsd:enumeration value="SVP Outcomes Tools - Capacity Building"/>
          <xsd:enumeration value="SVP Outcomes Tools - Philanthropy Development"/>
          <xsd:enumeration value="SVP Outcomes - Results &amp; Reports"/>
          <xsd:enumeration value="SVP Committee Evaluations"/>
          <xsd:enumeration value="SVP Education Event Evaluations"/>
          <xsd:enumeration value="Network Data"/>
        </xsd:restriction>
      </xsd:simpleType>
    </xsd:element>
    <xsd:element name="SVP_x002d_Specific_x0020_Tools" ma:index="20" nillable="true" ma:displayName="SVP-Specific Tools and Resources" ma:format="Dropdown" ma:internalName="SVP_x002d_Specific_x0020_Tools">
      <xsd:simpleType>
        <xsd:restriction base="dms:Choice">
          <xsd:enumeration value="Administration &amp; Operations"/>
          <xsd:enumeration value="Affiliate Capacity Tool"/>
          <xsd:enumeration value="Board &amp; Governance"/>
          <xsd:enumeration value="Demonstrating SVP's Impact"/>
          <xsd:enumeration value="Encore Fellows Program"/>
          <xsd:enumeration value="Financial Management"/>
          <xsd:enumeration value="Fund Development"/>
          <xsd:enumeration value="Human Resources"/>
          <xsd:enumeration value="Intranet"/>
          <xsd:enumeration value="Manuals"/>
          <xsd:enumeration value="Organizational Capacity Assessment Tool"/>
          <xsd:enumeration value="Salesforce"/>
          <xsd:enumeration value="SVPI Membership"/>
          <xsd:enumeration value="Strategy and Planning"/>
          <xsd:enumeration value="Vertical Response Enewsletter Tool"/>
        </xsd:restriction>
      </xsd:simpleType>
    </xsd:element>
    <xsd:element name="Working_x0020_with_x0020_Investees" ma:index="21" nillable="true" ma:displayName="Working with Investees" ma:format="Dropdown" ma:internalName="Working_x0020_with_x0020_Investees">
      <xsd:simpleType>
        <xsd:restriction base="dms:Choice">
          <xsd:enumeration value="1 - Positioning the Relationship for Success"/>
          <xsd:enumeration value="2 - Planning for Capacity Increase"/>
          <xsd:enumeration value="3 - Getting to Work"/>
          <xsd:enumeration value="4 - Reviewing Progress"/>
          <xsd:enumeration value="5 - Investee Graduation"/>
          <xsd:enumeration value="General Resources for Working With Investees"/>
          <xsd:enumeration value="Managing Volunteers"/>
        </xsd:restriction>
      </xsd:simpleType>
    </xsd:element>
    <xsd:element name="Hold" ma:index="22" nillable="true" ma:displayName="Hold" ma:default="0" ma:internalName="Hold">
      <xsd:simpleType>
        <xsd:restriction base="dms:Boolean"/>
      </xsd:simpleType>
    </xsd:element>
    <xsd:element name="Brand_x0020_Sample" ma:index="29" nillable="true" ma:displayName="Brand Sample" ma:default="0" ma:internalName="Brand_x0020_Samp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ma:readOnly="tru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_x0020_Source xmlns="b4cc7cb2-81a5-4348-8f03-018c4dd3358c">SVPI</Document_x0020_Source>
    <Re_x003a__x0020_Capacity_x0020_Building_x003f_ xmlns="6787654f-3276-4af3-893c-83fd6ee37250">false</Re_x003a__x0020_Capacity_x0020_Building_x003f_>
    <Capacity_x0020_Building xmlns="6787654f-3276-4af3-893c-83fd6ee37250" xsi:nil="true"/>
    <Partner_x0020_Education xmlns="6787654f-3276-4af3-893c-83fd6ee37250" xsi:nil="true"/>
    <Working_x0020_with_x0020_Investees xmlns="6787654f-3276-4af3-893c-83fd6ee37250" xsi:nil="true"/>
    <Re_x003a__x0020_Grantmaking_x003f_ xmlns="6787654f-3276-4af3-893c-83fd6ee37250">false</Re_x003a__x0020_Grantmaking_x003f_>
    <Re_x003a__x0020_SVP_x0020_Evaluations_x0020_and_x0020_Case_x0020_Studies_x003f_ xmlns="6787654f-3276-4af3-893c-83fd6ee37250">true</Re_x003a__x0020_SVP_x0020_Evaluations_x0020_and_x0020_Case_x0020_Studies_x003f_>
    <Re_x003a__x0020_SVP_x002d_Specific_x0020_Tools_x003f_ xmlns="6787654f-3276-4af3-893c-83fd6ee37250">false</Re_x003a__x0020_SVP_x002d_Specific_x0020_Tools_x003f_>
    <Grantmaking_x0020_Resource_x0020_Type xmlns="6787654f-3276-4af3-893c-83fd6ee37250" xsi:nil="true"/>
    <SVP_x0020_Evaluations_x0020_and_x0020_Case_x0020_Studies xmlns="6787654f-3276-4af3-893c-83fd6ee37250">Network Data</SVP_x0020_Evaluations_x0020_and_x0020_Case_x0020_Studies>
    <Re_x003a__x0020_Working_x0020_with_x0020_an_x0020_Investee_x003f_ xmlns="6787654f-3276-4af3-893c-83fd6ee37250">false</Re_x003a__x0020_Working_x0020_with_x0020_an_x0020_Investee_x003f_>
    <Description0 xmlns="6787654f-3276-4af3-893c-83fd6ee37250">Detailed Network Data from YE 2005 to YE 2011. For internal use only - please do not use outside of SVP.</Description0>
    <Re_x003a__x0020_Recruiting_x003f_ xmlns="6787654f-3276-4af3-893c-83fd6ee37250">false</Re_x003a__x0020_Recruiting_x003f_>
    <Hold xmlns="6787654f-3276-4af3-893c-83fd6ee37250">false</Hold>
    <Communications_x0020_Resource_x0020_Type xmlns="6787654f-3276-4af3-893c-83fd6ee37250" xsi:nil="true"/>
    <Re_x003a__x0020_Communications_x003f_ xmlns="6787654f-3276-4af3-893c-83fd6ee37250">false</Re_x003a__x0020_Communications_x003f_>
    <Recruiting_x0020_Resource_x0020_Type xmlns="6787654f-3276-4af3-893c-83fd6ee37250" xsi:nil="true"/>
    <SVP_x002d_Specific_x0020_Tools xmlns="6787654f-3276-4af3-893c-83fd6ee37250" xsi:nil="true"/>
    <Re_x003a__x0020_Partner_x0020_Education_x003f_ xmlns="6787654f-3276-4af3-893c-83fd6ee37250">false</Re_x003a__x0020_Partner_x0020_Education_x003f_>
    <Fast_x0020_Pitch xmlns="6787654f-3276-4af3-893c-83fd6ee37250">false</Fast_x0020_Pitch>
    <Social_x0020_Innovation_x0020_Competition xmlns="6787654f-3276-4af3-893c-83fd6ee37250" xsi:nil="true"/>
    <Brand_x0020_Sample xmlns="6787654f-3276-4af3-893c-83fd6ee37250">false</Brand_x0020_Sample>
  </documentManagement>
</p:properties>
</file>

<file path=customXml/itemProps1.xml><?xml version="1.0" encoding="utf-8"?>
<ds:datastoreItem xmlns:ds="http://schemas.openxmlformats.org/officeDocument/2006/customXml" ds:itemID="{7FF61BEA-A266-4E8F-8A23-C1FE83F6E8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cc7cb2-81a5-4348-8f03-018c4dd3358c"/>
    <ds:schemaRef ds:uri="6787654f-3276-4af3-893c-83fd6ee3725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F2FB62F-A2E3-4113-99A5-B0B26F29C6A2}">
  <ds:schemaRefs>
    <ds:schemaRef ds:uri="http://schemas.microsoft.com/sharepoint/v3/contenttype/forms"/>
  </ds:schemaRefs>
</ds:datastoreItem>
</file>

<file path=customXml/itemProps3.xml><?xml version="1.0" encoding="utf-8"?>
<ds:datastoreItem xmlns:ds="http://schemas.openxmlformats.org/officeDocument/2006/customXml" ds:itemID="{962A4670-CAD2-4E0A-AD5D-A1FABF9C9CEA}">
  <ds:schemaRefs>
    <ds:schemaRef ds:uri="http://purl.org/dc/terms/"/>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6787654f-3276-4af3-893c-83fd6ee37250"/>
    <ds:schemaRef ds:uri="b4cc7cb2-81a5-4348-8f03-018c4dd3358c"/>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vt:i4>
      </vt:variant>
    </vt:vector>
  </HeadingPairs>
  <TitlesOfParts>
    <vt:vector size="3" baseType="lpstr">
      <vt:lpstr>Cover Letter</vt:lpstr>
      <vt:lpstr>YE 2018</vt:lpstr>
      <vt:lpstr>Quick Links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Network Data YE 05-11</dc:title>
  <dc:creator>Katalin Marky</dc:creator>
  <cp:lastModifiedBy>Emily Reitman</cp:lastModifiedBy>
  <cp:lastPrinted>2011-05-17T23:53:30Z</cp:lastPrinted>
  <dcterms:created xsi:type="dcterms:W3CDTF">1996-10-14T23:33:28Z</dcterms:created>
  <dcterms:modified xsi:type="dcterms:W3CDTF">2019-10-08T21:50:02Z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0x0101000453D8476DE150438BA39C2F3B56EAFD</vt:lpwstr>
  </property>
  <property fmtid="{D5CDD505-2E9C-101B-9397-08002B2CF9AE}" pid="3" name="_MarkAsFinal">
    <vt:bool>true</vt:bool>
  </property>
</Properties>
</file>